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5-8 " sheetId="1" r:id="rId1"/>
    <sheet name="10 СГ(10а)" sheetId="3" r:id="rId2"/>
    <sheet name="10-11ФМ (10б,11б)" sheetId="4" r:id="rId3"/>
    <sheet name="10-11 УП (10в,11в)" sheetId="5" r:id="rId4"/>
    <sheet name="9" sheetId="6" r:id="rId5"/>
  </sheets>
  <calcPr calcId="125725" iterateDelta="1E-4"/>
</workbook>
</file>

<file path=xl/calcChain.xml><?xml version="1.0" encoding="utf-8"?>
<calcChain xmlns="http://schemas.openxmlformats.org/spreadsheetml/2006/main">
  <c r="F23" i="6"/>
  <c r="H30"/>
  <c r="F29"/>
  <c r="G28"/>
  <c r="F28"/>
  <c r="F22"/>
  <c r="G21"/>
  <c r="F21"/>
  <c r="F16"/>
  <c r="F15"/>
  <c r="F14"/>
  <c r="F12"/>
  <c r="F11"/>
  <c r="F10"/>
  <c r="F9"/>
  <c r="F8"/>
  <c r="F7"/>
  <c r="F6"/>
  <c r="F5"/>
  <c r="F4"/>
  <c r="G28" i="5"/>
  <c r="G27"/>
  <c r="G26"/>
  <c r="G25"/>
  <c r="G24"/>
  <c r="G22"/>
  <c r="G21"/>
  <c r="G19"/>
  <c r="G18"/>
  <c r="G17"/>
  <c r="G16"/>
  <c r="G15"/>
  <c r="G14"/>
  <c r="G13"/>
  <c r="G12"/>
  <c r="G10"/>
  <c r="G9"/>
  <c r="G7"/>
  <c r="G6"/>
  <c r="G5"/>
  <c r="S34" i="1"/>
  <c r="O34"/>
  <c r="L34"/>
  <c r="G34"/>
  <c r="L33"/>
  <c r="G33"/>
  <c r="S31"/>
  <c r="O31"/>
  <c r="L31"/>
  <c r="G31"/>
  <c r="O32"/>
  <c r="L32"/>
  <c r="G30"/>
  <c r="T30" s="1"/>
  <c r="G32"/>
  <c r="S29"/>
  <c r="O29"/>
  <c r="G29"/>
  <c r="G28"/>
  <c r="O28"/>
  <c r="S28"/>
  <c r="S27"/>
  <c r="S14"/>
  <c r="S11"/>
  <c r="S12"/>
  <c r="S13"/>
  <c r="S15"/>
  <c r="S16"/>
  <c r="S17"/>
  <c r="S18"/>
  <c r="S19"/>
  <c r="T19" s="1"/>
  <c r="S20"/>
  <c r="S21"/>
  <c r="S23"/>
  <c r="S24"/>
  <c r="S25"/>
  <c r="T25" s="1"/>
  <c r="S26"/>
  <c r="S7"/>
  <c r="S8"/>
  <c r="S9"/>
  <c r="O7"/>
  <c r="O8"/>
  <c r="O9"/>
  <c r="O11"/>
  <c r="O12"/>
  <c r="O13"/>
  <c r="O14"/>
  <c r="O15"/>
  <c r="O16"/>
  <c r="O17"/>
  <c r="O18"/>
  <c r="O20"/>
  <c r="O21"/>
  <c r="O22"/>
  <c r="O23"/>
  <c r="O24"/>
  <c r="O26"/>
  <c r="L7"/>
  <c r="L8"/>
  <c r="L9"/>
  <c r="L10"/>
  <c r="L15"/>
  <c r="L16"/>
  <c r="L17"/>
  <c r="L20"/>
  <c r="L21"/>
  <c r="L22"/>
  <c r="L23"/>
  <c r="L24"/>
  <c r="L26"/>
  <c r="G15"/>
  <c r="G17"/>
  <c r="G20"/>
  <c r="G21"/>
  <c r="G22"/>
  <c r="G23"/>
  <c r="G24"/>
  <c r="G26"/>
  <c r="G7"/>
  <c r="G8"/>
  <c r="G9"/>
  <c r="G10"/>
  <c r="F27"/>
  <c r="S6"/>
  <c r="O6"/>
  <c r="L6"/>
  <c r="G6"/>
  <c r="H28" i="6" l="1"/>
  <c r="H21"/>
  <c r="T31" i="1"/>
  <c r="O27"/>
  <c r="T32"/>
  <c r="U34"/>
  <c r="G27"/>
  <c r="T6"/>
  <c r="T8"/>
  <c r="U9" s="1"/>
  <c r="T15"/>
  <c r="T10"/>
  <c r="T22"/>
  <c r="T7"/>
  <c r="T23"/>
  <c r="U24" s="1"/>
  <c r="T18"/>
  <c r="T13"/>
  <c r="U14" s="1"/>
  <c r="T26"/>
  <c r="T21"/>
  <c r="T17"/>
  <c r="T12"/>
  <c r="T20"/>
  <c r="T16"/>
  <c r="T11"/>
  <c r="L27"/>
  <c r="T27" l="1"/>
  <c r="U27"/>
  <c r="H29" i="5" l="1"/>
  <c r="E29"/>
  <c r="E28"/>
  <c r="E27"/>
  <c r="E26"/>
  <c r="E25"/>
  <c r="E24"/>
  <c r="E22"/>
  <c r="E21"/>
  <c r="E19"/>
  <c r="E18"/>
  <c r="E17"/>
  <c r="E16"/>
  <c r="E15"/>
  <c r="E14"/>
  <c r="E13"/>
  <c r="E12"/>
  <c r="E10"/>
  <c r="E9"/>
  <c r="E7"/>
  <c r="E6"/>
  <c r="E5"/>
  <c r="H5" s="1"/>
  <c r="G17" i="4" l="1"/>
  <c r="G28"/>
  <c r="H28" s="1"/>
  <c r="G27"/>
  <c r="H27" s="1"/>
  <c r="G26"/>
  <c r="H26" s="1"/>
  <c r="G22"/>
  <c r="H22" s="1"/>
  <c r="G21"/>
  <c r="H21" s="1"/>
  <c r="G20"/>
  <c r="H20" s="1"/>
  <c r="G18"/>
  <c r="G16"/>
  <c r="H16" s="1"/>
  <c r="G15"/>
  <c r="H15" s="1"/>
  <c r="G14"/>
  <c r="H14" s="1"/>
  <c r="G13"/>
  <c r="H13" s="1"/>
  <c r="G12"/>
  <c r="H12" s="1"/>
  <c r="G11"/>
  <c r="H11" s="1"/>
  <c r="G10"/>
  <c r="H10" s="1"/>
  <c r="G9"/>
  <c r="G8"/>
  <c r="H8" s="1"/>
  <c r="G7"/>
  <c r="H7" s="1"/>
  <c r="G6"/>
  <c r="H6" s="1"/>
  <c r="I23" l="1"/>
  <c r="I17"/>
  <c r="I9"/>
  <c r="H24"/>
  <c r="I24" s="1"/>
  <c r="H18"/>
  <c r="I18" s="1"/>
  <c r="L29" i="1" l="1"/>
  <c r="L28"/>
  <c r="T28" s="1"/>
  <c r="N27"/>
  <c r="M27"/>
  <c r="K27"/>
  <c r="H27"/>
  <c r="E27"/>
  <c r="D27"/>
  <c r="U28" l="1"/>
  <c r="T29"/>
</calcChain>
</file>

<file path=xl/sharedStrings.xml><?xml version="1.0" encoding="utf-8"?>
<sst xmlns="http://schemas.openxmlformats.org/spreadsheetml/2006/main" count="268" uniqueCount="134">
  <si>
    <t>5а</t>
  </si>
  <si>
    <t>5б</t>
  </si>
  <si>
    <t xml:space="preserve">итого </t>
  </si>
  <si>
    <t>6а</t>
  </si>
  <si>
    <t>6б</t>
  </si>
  <si>
    <t>итого</t>
  </si>
  <si>
    <t>7а</t>
  </si>
  <si>
    <t>7б</t>
  </si>
  <si>
    <t>8 класс</t>
  </si>
  <si>
    <t>9 класс</t>
  </si>
  <si>
    <t xml:space="preserve">Учебные предметы </t>
  </si>
  <si>
    <t>Предметные области</t>
  </si>
  <si>
    <t>Филология</t>
  </si>
  <si>
    <t>Русский язык</t>
  </si>
  <si>
    <t>Литература</t>
  </si>
  <si>
    <t>Иностранный язык (деление)</t>
  </si>
  <si>
    <t>Математика</t>
  </si>
  <si>
    <t>Алгебра</t>
  </si>
  <si>
    <t>Геометрия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</si>
  <si>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</si>
  <si>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</si>
  <si>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</si>
  <si>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</si>
  <si>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</si>
  <si>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</si>
  <si>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</si>
  <si>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Музыка</t>
  </si>
  <si>
    <t>Изобразительное искусство</t>
  </si>
  <si>
    <t>Технология</t>
  </si>
  <si>
    <t>Технология (деление)</t>
  </si>
  <si>
    <t xml:space="preserve">Физическая культура </t>
  </si>
  <si>
    <t>Иностранный язык (англ.)</t>
  </si>
  <si>
    <t>ОБЖ</t>
  </si>
  <si>
    <t>Математика и информатика</t>
  </si>
  <si>
    <t>Общественно-научные предметы</t>
  </si>
  <si>
    <t>Искусство</t>
  </si>
  <si>
    <t>Физическая культура и основы безопасности жизнедеятельности</t>
  </si>
  <si>
    <t>всего часов</t>
  </si>
  <si>
    <t>с учётом деления на группы</t>
  </si>
  <si>
    <t>5 класс</t>
  </si>
  <si>
    <t>6 класс</t>
  </si>
  <si>
    <t>7 класс</t>
  </si>
  <si>
    <t>Обязательная часть</t>
  </si>
  <si>
    <t>Информатика (деление)</t>
  </si>
  <si>
    <t>Часть, формируемая участниками образовательных отношений</t>
  </si>
  <si>
    <t>Максимально допустимая недельная нагрузка (5-дневная рабочая неделя)</t>
  </si>
  <si>
    <t>Предметная область</t>
  </si>
  <si>
    <t>Учебные предметы</t>
  </si>
  <si>
    <t>Всего по ступени</t>
  </si>
  <si>
    <t>С учётом деления</t>
  </si>
  <si>
    <t>всего</t>
  </si>
  <si>
    <t>8а</t>
  </si>
  <si>
    <t>8б</t>
  </si>
  <si>
    <t>9а</t>
  </si>
  <si>
    <t>9б</t>
  </si>
  <si>
    <t>Инвариантная часть</t>
  </si>
  <si>
    <t>Иностранный язык</t>
  </si>
  <si>
    <t xml:space="preserve">Информатика </t>
  </si>
  <si>
    <t>Информатика и ИКТ</t>
  </si>
  <si>
    <t>Информатика и ИКТ (деление)</t>
  </si>
  <si>
    <t>Естествознание</t>
  </si>
  <si>
    <t>Физическая культура</t>
  </si>
  <si>
    <t>Основы безопасности жизнедеятельности</t>
  </si>
  <si>
    <t>Региональный компонент</t>
  </si>
  <si>
    <t>География Иркутской области</t>
  </si>
  <si>
    <t>Компонент образовательного учреждения</t>
  </si>
  <si>
    <t>Максимально допустимая недельная нагрузка (пятидневная рабочая неделя)</t>
  </si>
  <si>
    <t>Социально-гуманитарный профиль</t>
  </si>
  <si>
    <t>10 класс</t>
  </si>
  <si>
    <t>11 класс</t>
  </si>
  <si>
    <t>всего по ступени</t>
  </si>
  <si>
    <t>с учётом деления</t>
  </si>
  <si>
    <t>Базовые учебные предметы</t>
  </si>
  <si>
    <t>иностранный язык</t>
  </si>
  <si>
    <t>иностранный язык (деление)</t>
  </si>
  <si>
    <t>алгебра и начала анализа</t>
  </si>
  <si>
    <t>геометрия</t>
  </si>
  <si>
    <t>география</t>
  </si>
  <si>
    <t>физика</t>
  </si>
  <si>
    <t>химия</t>
  </si>
  <si>
    <t>биология</t>
  </si>
  <si>
    <t>мировая художественная культура</t>
  </si>
  <si>
    <t>физическая культура</t>
  </si>
  <si>
    <t>физическая культура (деление)</t>
  </si>
  <si>
    <t>Профильные предметы</t>
  </si>
  <si>
    <t>русский язык</t>
  </si>
  <si>
    <t>литература</t>
  </si>
  <si>
    <t>история</t>
  </si>
  <si>
    <t>обществознание</t>
  </si>
  <si>
    <t>право</t>
  </si>
  <si>
    <t>Региональный компонент общего образования</t>
  </si>
  <si>
    <t>Курсы по изучению историко-культурного наследия области: История Земли Иркутской</t>
  </si>
  <si>
    <t>Курсы по психологии и межкультурной компетенции: Как стать успешным</t>
  </si>
  <si>
    <t>Физико-математический профиль</t>
  </si>
  <si>
    <t>10б</t>
  </si>
  <si>
    <t>11б</t>
  </si>
  <si>
    <t>Физическая культура (деление)</t>
  </si>
  <si>
    <t>Информатика и ИКТ(деление)</t>
  </si>
  <si>
    <t xml:space="preserve">                                     Учебный план 10 - 11б класса, реализующий программы общего образования</t>
  </si>
  <si>
    <t>Основной, универсальный</t>
  </si>
  <si>
    <t>Право</t>
  </si>
  <si>
    <t>Астрономия</t>
  </si>
  <si>
    <t>МХК</t>
  </si>
  <si>
    <t>Курсы по изучению историко-культурного наследия области:  История Земли Иркутской</t>
  </si>
  <si>
    <t>Курсы по психологии и межкультурной компетенции:  Как стать успешным</t>
  </si>
  <si>
    <t>Максимально допустимая недельная нагрузка (пятидневгая рабочая неделя)</t>
  </si>
  <si>
    <t>Суммарное количество часов с учётом деления</t>
  </si>
  <si>
    <t xml:space="preserve">Математика </t>
  </si>
  <si>
    <t>Риторика</t>
  </si>
  <si>
    <t>Простейшие преобразования графиков</t>
  </si>
  <si>
    <t>суммарное количество часов с учетом деления</t>
  </si>
  <si>
    <t>суммарное количество часов с учётом деления</t>
  </si>
  <si>
    <t>алгебра и начала анализа*</t>
  </si>
  <si>
    <t>Алгебра и начала анализа*</t>
  </si>
  <si>
    <t>Физика*</t>
  </si>
  <si>
    <t>География *</t>
  </si>
  <si>
    <t>Алгебра в деталях</t>
  </si>
  <si>
    <t>5г</t>
  </si>
  <si>
    <t>Русский язык и литература</t>
  </si>
  <si>
    <t>Общественнонаучные предметы</t>
  </si>
  <si>
    <t>Естественнонаучные предметы</t>
  </si>
  <si>
    <t xml:space="preserve">              Учебный план 9 классов , реализующий программы основного общего образования</t>
  </si>
  <si>
    <t>10а</t>
  </si>
  <si>
    <t xml:space="preserve">                             Информатика</t>
  </si>
  <si>
    <t xml:space="preserve">  Учебный план 5-8 класса, реализующий ФГОС ООО МБОУ "Осинская СОШ №1" 2018-2019 учебный год</t>
  </si>
  <si>
    <t>6г</t>
  </si>
  <si>
    <t>6д</t>
  </si>
  <si>
    <t>8г</t>
  </si>
  <si>
    <t>10в</t>
  </si>
  <si>
    <t xml:space="preserve">Учебный план 10-11 класса, реализующий программы среднего общего образования </t>
  </si>
  <si>
    <t xml:space="preserve">         Учебный план 10а класса, реализующий программы среднего общего образования</t>
  </si>
  <si>
    <t xml:space="preserve">Технология </t>
  </si>
  <si>
    <t>Астрономия*</t>
  </si>
  <si>
    <t>11а(11в)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</si>
</sst>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/>
    <xf numFmtId="0" fontId="8" fillId="0" borderId="0" xfId="0" applyFont="1"/>
    <xf numFmtId="0" fontId="7" fillId="0" borderId="0" xfId="0" applyFont="1"/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9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5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11" fillId="6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4" fillId="0" borderId="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5" fillId="0" borderId="4" xfId="0" applyFont="1" applyBorder="1" applyAlignment="1"/>
    <xf numFmtId="0" fontId="17" fillId="0" borderId="1" xfId="0" applyFont="1" applyBorder="1"/>
    <xf numFmtId="0" fontId="17" fillId="5" borderId="1" xfId="0" applyFont="1" applyFill="1" applyBorder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7" fillId="0" borderId="0" xfId="0" applyFont="1"/>
    <xf numFmtId="0" fontId="13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/>
    <xf numFmtId="0" fontId="14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4" xfId="0" applyFont="1" applyBorder="1" applyAlignment="1"/>
    <xf numFmtId="0" fontId="6" fillId="0" borderId="3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1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4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topLeftCell="A16" zoomScale="90" zoomScaleNormal="80" zoomScaleSheetLayoutView="90" workbookViewId="0">
      <selection activeCell="M20" sqref="M20"/>
    </sheetView>
  </sheetViews>
  <sheetFormatPr defaultRowHeight="15"/>
  <cols>
    <col min="1" max="1" width="2.42578125" customWidth="1"/>
    <col min="2" max="2" width="23.85546875" customWidth="1"/>
    <col min="3" max="3" width="23.5703125" customWidth="1"/>
    <col min="4" max="6" width="3.7109375" customWidth="1"/>
    <col min="7" max="7" width="5.85546875" style="1" customWidth="1"/>
    <col min="8" max="11" width="3.7109375" customWidth="1"/>
    <col min="12" max="12" width="5.28515625" style="1" customWidth="1"/>
    <col min="13" max="14" width="4.140625" customWidth="1"/>
    <col min="15" max="15" width="5.28515625" style="1" customWidth="1"/>
    <col min="16" max="18" width="4.5703125" style="32" customWidth="1"/>
    <col min="19" max="19" width="5.5703125" style="1" customWidth="1"/>
    <col min="20" max="20" width="8.5703125" style="4" customWidth="1"/>
    <col min="21" max="21" width="9" style="4" customWidth="1"/>
  </cols>
  <sheetData>
    <row r="1" spans="1:21">
      <c r="A1" s="89"/>
      <c r="B1" s="8" t="s">
        <v>124</v>
      </c>
      <c r="C1" s="89"/>
      <c r="D1" s="89"/>
      <c r="E1" s="89"/>
      <c r="F1" s="89"/>
      <c r="G1" s="90"/>
      <c r="H1" s="89"/>
      <c r="I1" s="89"/>
      <c r="J1" s="89"/>
      <c r="K1" s="89"/>
      <c r="L1" s="90"/>
      <c r="M1" s="89"/>
      <c r="N1" s="89"/>
      <c r="O1" s="90"/>
      <c r="P1" s="91"/>
      <c r="Q1" s="91"/>
      <c r="R1" s="91"/>
      <c r="S1" s="90"/>
      <c r="T1" s="92"/>
      <c r="U1" s="92"/>
    </row>
    <row r="2" spans="1:21">
      <c r="A2" s="89"/>
      <c r="B2" s="8"/>
      <c r="C2" s="89"/>
      <c r="D2" s="89"/>
      <c r="E2" s="89"/>
      <c r="F2" s="89"/>
      <c r="G2" s="90"/>
      <c r="H2" s="89"/>
      <c r="I2" s="89"/>
      <c r="J2" s="89"/>
      <c r="K2" s="89"/>
      <c r="L2" s="90"/>
      <c r="M2" s="89"/>
      <c r="N2" s="89"/>
      <c r="O2" s="90"/>
      <c r="P2" s="91"/>
      <c r="Q2" s="91"/>
      <c r="R2" s="91"/>
      <c r="S2" s="90"/>
      <c r="T2" s="92"/>
      <c r="U2" s="92"/>
    </row>
    <row r="3" spans="1:21">
      <c r="A3" s="89"/>
      <c r="B3" s="131" t="s">
        <v>11</v>
      </c>
      <c r="C3" s="131" t="s">
        <v>10</v>
      </c>
      <c r="D3" s="132" t="s">
        <v>39</v>
      </c>
      <c r="E3" s="132"/>
      <c r="F3" s="132"/>
      <c r="G3" s="132"/>
      <c r="H3" s="132" t="s">
        <v>40</v>
      </c>
      <c r="I3" s="132"/>
      <c r="J3" s="132"/>
      <c r="K3" s="132"/>
      <c r="L3" s="132"/>
      <c r="M3" s="119" t="s">
        <v>41</v>
      </c>
      <c r="N3" s="120"/>
      <c r="O3" s="121"/>
      <c r="P3" s="119" t="s">
        <v>8</v>
      </c>
      <c r="Q3" s="120"/>
      <c r="R3" s="120"/>
      <c r="S3" s="121"/>
      <c r="T3" s="123" t="s">
        <v>37</v>
      </c>
      <c r="U3" s="123" t="s">
        <v>38</v>
      </c>
    </row>
    <row r="4" spans="1:21" ht="36" customHeight="1">
      <c r="A4" s="89"/>
      <c r="B4" s="131"/>
      <c r="C4" s="131"/>
      <c r="D4" s="79" t="s">
        <v>0</v>
      </c>
      <c r="E4" s="79" t="s">
        <v>1</v>
      </c>
      <c r="F4" s="79" t="s">
        <v>117</v>
      </c>
      <c r="G4" s="5" t="s">
        <v>2</v>
      </c>
      <c r="H4" s="79" t="s">
        <v>3</v>
      </c>
      <c r="I4" s="106" t="s">
        <v>4</v>
      </c>
      <c r="J4" s="106" t="s">
        <v>125</v>
      </c>
      <c r="K4" s="106" t="s">
        <v>126</v>
      </c>
      <c r="L4" s="5" t="s">
        <v>5</v>
      </c>
      <c r="M4" s="79" t="s">
        <v>6</v>
      </c>
      <c r="N4" s="79" t="s">
        <v>7</v>
      </c>
      <c r="O4" s="5" t="s">
        <v>5</v>
      </c>
      <c r="P4" s="83" t="s">
        <v>51</v>
      </c>
      <c r="Q4" s="107" t="s">
        <v>52</v>
      </c>
      <c r="R4" s="107" t="s">
        <v>127</v>
      </c>
      <c r="S4" s="5" t="s">
        <v>5</v>
      </c>
      <c r="T4" s="123"/>
      <c r="U4" s="123"/>
    </row>
    <row r="5" spans="1:21">
      <c r="A5" s="89"/>
      <c r="B5" s="64" t="s">
        <v>42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6"/>
      <c r="R5" s="66"/>
      <c r="S5" s="65"/>
      <c r="T5" s="84"/>
      <c r="U5" s="85"/>
    </row>
    <row r="6" spans="1:21">
      <c r="A6" s="89"/>
      <c r="B6" s="130" t="s">
        <v>118</v>
      </c>
      <c r="C6" s="6" t="s">
        <v>13</v>
      </c>
      <c r="D6" s="79">
        <v>5</v>
      </c>
      <c r="E6" s="79">
        <v>5</v>
      </c>
      <c r="F6" s="79">
        <v>5</v>
      </c>
      <c r="G6" s="5">
        <f>SUM(D6:F6)</f>
        <v>15</v>
      </c>
      <c r="H6" s="79">
        <v>6</v>
      </c>
      <c r="I6" s="106">
        <v>6</v>
      </c>
      <c r="J6" s="106">
        <v>6</v>
      </c>
      <c r="K6" s="79">
        <v>6</v>
      </c>
      <c r="L6" s="5">
        <f>SUM(H6:K6)</f>
        <v>24</v>
      </c>
      <c r="M6" s="79">
        <v>4</v>
      </c>
      <c r="N6" s="79">
        <v>4</v>
      </c>
      <c r="O6" s="5">
        <f>SUM(M6:N6)</f>
        <v>8</v>
      </c>
      <c r="P6" s="83">
        <v>3</v>
      </c>
      <c r="Q6" s="107">
        <v>3</v>
      </c>
      <c r="R6" s="83">
        <v>3</v>
      </c>
      <c r="S6" s="5">
        <f>SUM(P6:R6)</f>
        <v>9</v>
      </c>
      <c r="T6" s="5">
        <f>S6+O6+L6+G6</f>
        <v>56</v>
      </c>
      <c r="U6" s="5"/>
    </row>
    <row r="7" spans="1:21">
      <c r="A7" s="89"/>
      <c r="B7" s="130"/>
      <c r="C7" s="6" t="s">
        <v>14</v>
      </c>
      <c r="D7" s="79">
        <v>3</v>
      </c>
      <c r="E7" s="79">
        <v>3</v>
      </c>
      <c r="F7" s="79">
        <v>3</v>
      </c>
      <c r="G7" s="5">
        <f>SUM(D7:F7)</f>
        <v>9</v>
      </c>
      <c r="H7" s="79">
        <v>3</v>
      </c>
      <c r="I7" s="106">
        <v>3</v>
      </c>
      <c r="J7" s="106">
        <v>3</v>
      </c>
      <c r="K7" s="79">
        <v>3</v>
      </c>
      <c r="L7" s="5">
        <f t="shared" ref="L7:L26" si="0">SUM(H7:K7)</f>
        <v>12</v>
      </c>
      <c r="M7" s="79">
        <v>2</v>
      </c>
      <c r="N7" s="79">
        <v>2</v>
      </c>
      <c r="O7" s="5">
        <f>SUM(M7:N7)</f>
        <v>4</v>
      </c>
      <c r="P7" s="83">
        <v>2</v>
      </c>
      <c r="Q7" s="107">
        <v>2</v>
      </c>
      <c r="R7" s="83">
        <v>2</v>
      </c>
      <c r="S7" s="5">
        <f t="shared" ref="S7:S26" si="1">SUM(P7:R7)</f>
        <v>6</v>
      </c>
      <c r="T7" s="5">
        <f>S7+O7+L7+G7</f>
        <v>31</v>
      </c>
      <c r="U7" s="5"/>
    </row>
    <row r="8" spans="1:21" ht="12.75" customHeight="1">
      <c r="A8" s="89"/>
      <c r="B8" s="130" t="s">
        <v>56</v>
      </c>
      <c r="C8" s="6" t="s">
        <v>31</v>
      </c>
      <c r="D8" s="79">
        <v>3</v>
      </c>
      <c r="E8" s="79">
        <v>3</v>
      </c>
      <c r="F8" s="79">
        <v>3</v>
      </c>
      <c r="G8" s="5">
        <f>SUM(D8:F8)</f>
        <v>9</v>
      </c>
      <c r="H8" s="79">
        <v>3</v>
      </c>
      <c r="I8" s="106">
        <v>3</v>
      </c>
      <c r="J8" s="106">
        <v>3</v>
      </c>
      <c r="K8" s="79">
        <v>3</v>
      </c>
      <c r="L8" s="5">
        <f t="shared" si="0"/>
        <v>12</v>
      </c>
      <c r="M8" s="79">
        <v>3</v>
      </c>
      <c r="N8" s="79">
        <v>3</v>
      </c>
      <c r="O8" s="5">
        <f>SUM(M8:N8)</f>
        <v>6</v>
      </c>
      <c r="P8" s="83">
        <v>3</v>
      </c>
      <c r="Q8" s="107">
        <v>3</v>
      </c>
      <c r="R8" s="83">
        <v>3</v>
      </c>
      <c r="S8" s="5">
        <f t="shared" si="1"/>
        <v>9</v>
      </c>
      <c r="T8" s="5">
        <f>S8+O8+L8+G8</f>
        <v>36</v>
      </c>
      <c r="U8" s="5"/>
    </row>
    <row r="9" spans="1:21" ht="14.25" customHeight="1">
      <c r="A9" s="89"/>
      <c r="B9" s="130"/>
      <c r="C9" s="6" t="s">
        <v>15</v>
      </c>
      <c r="D9" s="79">
        <v>3</v>
      </c>
      <c r="E9" s="79">
        <v>3</v>
      </c>
      <c r="F9" s="79">
        <v>3</v>
      </c>
      <c r="G9" s="5">
        <f>SUM(D9:F9)</f>
        <v>9</v>
      </c>
      <c r="H9" s="79">
        <v>3</v>
      </c>
      <c r="I9" s="106">
        <v>3</v>
      </c>
      <c r="J9" s="106">
        <v>3</v>
      </c>
      <c r="K9" s="79">
        <v>3</v>
      </c>
      <c r="L9" s="5">
        <f t="shared" si="0"/>
        <v>12</v>
      </c>
      <c r="M9" s="79">
        <v>3</v>
      </c>
      <c r="N9" s="79">
        <v>3</v>
      </c>
      <c r="O9" s="5">
        <f>SUM(M9:N9)</f>
        <v>6</v>
      </c>
      <c r="P9" s="83">
        <v>3</v>
      </c>
      <c r="Q9" s="107">
        <v>3</v>
      </c>
      <c r="R9" s="83">
        <v>3</v>
      </c>
      <c r="S9" s="5">
        <f t="shared" si="1"/>
        <v>9</v>
      </c>
      <c r="T9" s="5"/>
      <c r="U9" s="5">
        <f>G9+L9+S9+O9+T8</f>
        <v>72</v>
      </c>
    </row>
    <row r="10" spans="1:21">
      <c r="A10" s="89"/>
      <c r="B10" s="133" t="s">
        <v>33</v>
      </c>
      <c r="C10" s="6" t="s">
        <v>16</v>
      </c>
      <c r="D10" s="79">
        <v>5</v>
      </c>
      <c r="E10" s="79">
        <v>5</v>
      </c>
      <c r="F10" s="79">
        <v>5</v>
      </c>
      <c r="G10" s="5">
        <f>SUM(D10:F10)</f>
        <v>15</v>
      </c>
      <c r="H10" s="79">
        <v>5</v>
      </c>
      <c r="I10" s="106">
        <v>5</v>
      </c>
      <c r="J10" s="106">
        <v>5</v>
      </c>
      <c r="K10" s="79">
        <v>5</v>
      </c>
      <c r="L10" s="5">
        <f t="shared" si="0"/>
        <v>20</v>
      </c>
      <c r="M10" s="79"/>
      <c r="N10" s="79"/>
      <c r="O10" s="5"/>
      <c r="P10" s="83"/>
      <c r="Q10" s="107"/>
      <c r="R10" s="83"/>
      <c r="S10" s="5"/>
      <c r="T10" s="5">
        <f>S10+O10+L10+G10</f>
        <v>35</v>
      </c>
      <c r="U10" s="5"/>
    </row>
    <row r="11" spans="1:21">
      <c r="A11" s="89"/>
      <c r="B11" s="133"/>
      <c r="C11" s="6" t="s">
        <v>17</v>
      </c>
      <c r="D11" s="79"/>
      <c r="E11" s="79"/>
      <c r="F11" s="79"/>
      <c r="G11" s="5"/>
      <c r="H11" s="79"/>
      <c r="I11" s="106"/>
      <c r="J11" s="106"/>
      <c r="K11" s="79"/>
      <c r="L11" s="5"/>
      <c r="M11" s="79">
        <v>3</v>
      </c>
      <c r="N11" s="79">
        <v>3</v>
      </c>
      <c r="O11" s="5">
        <f t="shared" ref="O11:O18" si="2">SUM(M11:N11)</f>
        <v>6</v>
      </c>
      <c r="P11" s="83">
        <v>3</v>
      </c>
      <c r="Q11" s="107">
        <v>3</v>
      </c>
      <c r="R11" s="83">
        <v>3</v>
      </c>
      <c r="S11" s="5">
        <f t="shared" si="1"/>
        <v>9</v>
      </c>
      <c r="T11" s="5">
        <f>S11+O11+L11+G11</f>
        <v>15</v>
      </c>
      <c r="U11" s="5"/>
    </row>
    <row r="12" spans="1:21">
      <c r="A12" s="89"/>
      <c r="B12" s="133"/>
      <c r="C12" s="6" t="s">
        <v>18</v>
      </c>
      <c r="D12" s="79"/>
      <c r="E12" s="79"/>
      <c r="F12" s="79"/>
      <c r="G12" s="5"/>
      <c r="H12" s="79"/>
      <c r="I12" s="106"/>
      <c r="J12" s="106"/>
      <c r="K12" s="79"/>
      <c r="L12" s="5"/>
      <c r="M12" s="79">
        <v>2</v>
      </c>
      <c r="N12" s="79">
        <v>2</v>
      </c>
      <c r="O12" s="5">
        <f t="shared" si="2"/>
        <v>4</v>
      </c>
      <c r="P12" s="83">
        <v>2</v>
      </c>
      <c r="Q12" s="107">
        <v>2</v>
      </c>
      <c r="R12" s="83">
        <v>2</v>
      </c>
      <c r="S12" s="5">
        <f t="shared" si="1"/>
        <v>6</v>
      </c>
      <c r="T12" s="5">
        <f>S12+O12+L12+G12</f>
        <v>10</v>
      </c>
      <c r="U12" s="5"/>
    </row>
    <row r="13" spans="1:21">
      <c r="A13" s="89"/>
      <c r="B13" s="133"/>
      <c r="C13" s="6" t="s">
        <v>19</v>
      </c>
      <c r="D13" s="79"/>
      <c r="E13" s="79"/>
      <c r="F13" s="79"/>
      <c r="G13" s="5"/>
      <c r="H13" s="79"/>
      <c r="I13" s="106"/>
      <c r="J13" s="106"/>
      <c r="K13" s="79"/>
      <c r="L13" s="5"/>
      <c r="M13" s="79">
        <v>1</v>
      </c>
      <c r="N13" s="79">
        <v>1</v>
      </c>
      <c r="O13" s="5">
        <f t="shared" si="2"/>
        <v>2</v>
      </c>
      <c r="P13" s="83">
        <v>1</v>
      </c>
      <c r="Q13" s="107">
        <v>1</v>
      </c>
      <c r="R13" s="83">
        <v>1</v>
      </c>
      <c r="S13" s="5">
        <f t="shared" si="1"/>
        <v>3</v>
      </c>
      <c r="T13" s="5">
        <f>S13+O13+L13+G13</f>
        <v>5</v>
      </c>
      <c r="U13" s="5"/>
    </row>
    <row r="14" spans="1:21" ht="15.75" customHeight="1">
      <c r="A14" s="89"/>
      <c r="B14" s="80"/>
      <c r="C14" s="6" t="s">
        <v>43</v>
      </c>
      <c r="D14" s="79"/>
      <c r="E14" s="79"/>
      <c r="F14" s="79"/>
      <c r="G14" s="5"/>
      <c r="H14" s="79"/>
      <c r="I14" s="106"/>
      <c r="J14" s="106"/>
      <c r="K14" s="79"/>
      <c r="L14" s="5"/>
      <c r="M14" s="79">
        <v>0.5</v>
      </c>
      <c r="N14" s="79">
        <v>0.5</v>
      </c>
      <c r="O14" s="5">
        <f t="shared" si="2"/>
        <v>1</v>
      </c>
      <c r="P14" s="83">
        <v>0.5</v>
      </c>
      <c r="Q14" s="107">
        <v>0.5</v>
      </c>
      <c r="R14" s="83">
        <v>0.5</v>
      </c>
      <c r="S14" s="5">
        <f t="shared" si="1"/>
        <v>1.5</v>
      </c>
      <c r="T14" s="5"/>
      <c r="U14" s="5">
        <f>T13+S14+O14</f>
        <v>7.5</v>
      </c>
    </row>
    <row r="15" spans="1:21">
      <c r="A15" s="89"/>
      <c r="B15" s="133" t="s">
        <v>119</v>
      </c>
      <c r="C15" s="6" t="s">
        <v>20</v>
      </c>
      <c r="D15" s="79">
        <v>2</v>
      </c>
      <c r="E15" s="79">
        <v>2</v>
      </c>
      <c r="F15" s="79">
        <v>2</v>
      </c>
      <c r="G15" s="5">
        <f>SUM(D15:F15)</f>
        <v>6</v>
      </c>
      <c r="H15" s="79">
        <v>2</v>
      </c>
      <c r="I15" s="106">
        <v>2</v>
      </c>
      <c r="J15" s="106">
        <v>2</v>
      </c>
      <c r="K15" s="79">
        <v>2</v>
      </c>
      <c r="L15" s="5">
        <f t="shared" si="0"/>
        <v>8</v>
      </c>
      <c r="M15" s="79">
        <v>2</v>
      </c>
      <c r="N15" s="79">
        <v>2</v>
      </c>
      <c r="O15" s="5">
        <f t="shared" si="2"/>
        <v>4</v>
      </c>
      <c r="P15" s="83">
        <v>2</v>
      </c>
      <c r="Q15" s="107">
        <v>2</v>
      </c>
      <c r="R15" s="83">
        <v>2</v>
      </c>
      <c r="S15" s="5">
        <f t="shared" si="1"/>
        <v>6</v>
      </c>
      <c r="T15" s="5">
        <f t="shared" ref="T15:T23" si="3">S15+O15+L15+G15</f>
        <v>24</v>
      </c>
      <c r="U15" s="5"/>
    </row>
    <row r="16" spans="1:21" ht="15.75" customHeight="1">
      <c r="A16" s="89"/>
      <c r="B16" s="133"/>
      <c r="C16" s="6" t="s">
        <v>21</v>
      </c>
      <c r="D16" s="79"/>
      <c r="E16" s="79"/>
      <c r="F16" s="79"/>
      <c r="G16" s="5"/>
      <c r="H16" s="79">
        <v>1</v>
      </c>
      <c r="I16" s="106">
        <v>1</v>
      </c>
      <c r="J16" s="106">
        <v>1</v>
      </c>
      <c r="K16" s="79">
        <v>1</v>
      </c>
      <c r="L16" s="5">
        <f t="shared" si="0"/>
        <v>4</v>
      </c>
      <c r="M16" s="79">
        <v>1</v>
      </c>
      <c r="N16" s="79">
        <v>1</v>
      </c>
      <c r="O16" s="5">
        <f t="shared" si="2"/>
        <v>2</v>
      </c>
      <c r="P16" s="83">
        <v>1</v>
      </c>
      <c r="Q16" s="107">
        <v>1</v>
      </c>
      <c r="R16" s="83">
        <v>1</v>
      </c>
      <c r="S16" s="5">
        <f t="shared" si="1"/>
        <v>3</v>
      </c>
      <c r="T16" s="5">
        <f t="shared" si="3"/>
        <v>9</v>
      </c>
      <c r="U16" s="5"/>
    </row>
    <row r="17" spans="1:21">
      <c r="A17" s="89"/>
      <c r="B17" s="133"/>
      <c r="C17" s="6" t="s">
        <v>22</v>
      </c>
      <c r="D17" s="79">
        <v>1</v>
      </c>
      <c r="E17" s="79">
        <v>1</v>
      </c>
      <c r="F17" s="79">
        <v>1</v>
      </c>
      <c r="G17" s="5">
        <f>SUM(D17:F17)</f>
        <v>3</v>
      </c>
      <c r="H17" s="79">
        <v>1</v>
      </c>
      <c r="I17" s="106">
        <v>1</v>
      </c>
      <c r="J17" s="106">
        <v>1</v>
      </c>
      <c r="K17" s="79">
        <v>1</v>
      </c>
      <c r="L17" s="5">
        <f t="shared" si="0"/>
        <v>4</v>
      </c>
      <c r="M17" s="79">
        <v>2</v>
      </c>
      <c r="N17" s="79">
        <v>2</v>
      </c>
      <c r="O17" s="5">
        <f t="shared" si="2"/>
        <v>4</v>
      </c>
      <c r="P17" s="83">
        <v>2</v>
      </c>
      <c r="Q17" s="107">
        <v>2</v>
      </c>
      <c r="R17" s="83">
        <v>2</v>
      </c>
      <c r="S17" s="5">
        <f t="shared" si="1"/>
        <v>6</v>
      </c>
      <c r="T17" s="5">
        <f t="shared" si="3"/>
        <v>17</v>
      </c>
      <c r="U17" s="5"/>
    </row>
    <row r="18" spans="1:21">
      <c r="A18" s="89"/>
      <c r="B18" s="133" t="s">
        <v>120</v>
      </c>
      <c r="C18" s="6" t="s">
        <v>23</v>
      </c>
      <c r="D18" s="79"/>
      <c r="E18" s="79"/>
      <c r="F18" s="79"/>
      <c r="G18" s="5"/>
      <c r="H18" s="79"/>
      <c r="I18" s="106"/>
      <c r="J18" s="106"/>
      <c r="K18" s="79"/>
      <c r="L18" s="5"/>
      <c r="M18" s="79">
        <v>2</v>
      </c>
      <c r="N18" s="79">
        <v>2</v>
      </c>
      <c r="O18" s="5">
        <f t="shared" si="2"/>
        <v>4</v>
      </c>
      <c r="P18" s="83">
        <v>2</v>
      </c>
      <c r="Q18" s="107">
        <v>2</v>
      </c>
      <c r="R18" s="83">
        <v>2</v>
      </c>
      <c r="S18" s="5">
        <f t="shared" si="1"/>
        <v>6</v>
      </c>
      <c r="T18" s="5">
        <f t="shared" si="3"/>
        <v>10</v>
      </c>
      <c r="U18" s="5"/>
    </row>
    <row r="19" spans="1:21">
      <c r="A19" s="89"/>
      <c r="B19" s="133"/>
      <c r="C19" s="6" t="s">
        <v>24</v>
      </c>
      <c r="D19" s="79"/>
      <c r="E19" s="79"/>
      <c r="F19" s="79"/>
      <c r="G19" s="5"/>
      <c r="H19" s="79"/>
      <c r="I19" s="106"/>
      <c r="J19" s="106"/>
      <c r="K19" s="79"/>
      <c r="L19" s="5"/>
      <c r="M19" s="79"/>
      <c r="N19" s="79"/>
      <c r="O19" s="5"/>
      <c r="P19" s="83">
        <v>2</v>
      </c>
      <c r="Q19" s="107">
        <v>2</v>
      </c>
      <c r="R19" s="83">
        <v>2</v>
      </c>
      <c r="S19" s="5">
        <f t="shared" si="1"/>
        <v>6</v>
      </c>
      <c r="T19" s="5">
        <f t="shared" si="3"/>
        <v>6</v>
      </c>
      <c r="U19" s="5"/>
    </row>
    <row r="20" spans="1:21">
      <c r="A20" s="89"/>
      <c r="B20" s="133"/>
      <c r="C20" s="6" t="s">
        <v>25</v>
      </c>
      <c r="D20" s="79">
        <v>1</v>
      </c>
      <c r="E20" s="79">
        <v>1</v>
      </c>
      <c r="F20" s="79">
        <v>1</v>
      </c>
      <c r="G20" s="5">
        <f>SUM(D20:F20)</f>
        <v>3</v>
      </c>
      <c r="H20" s="79">
        <v>1</v>
      </c>
      <c r="I20" s="106">
        <v>1</v>
      </c>
      <c r="J20" s="106">
        <v>1</v>
      </c>
      <c r="K20" s="79">
        <v>1</v>
      </c>
      <c r="L20" s="5">
        <f t="shared" si="0"/>
        <v>4</v>
      </c>
      <c r="M20" s="79">
        <v>1</v>
      </c>
      <c r="N20" s="79">
        <v>1</v>
      </c>
      <c r="O20" s="5">
        <f>SUM(M20:N20)</f>
        <v>2</v>
      </c>
      <c r="P20" s="83">
        <v>2</v>
      </c>
      <c r="Q20" s="107">
        <v>2</v>
      </c>
      <c r="R20" s="83">
        <v>2</v>
      </c>
      <c r="S20" s="5">
        <f t="shared" si="1"/>
        <v>6</v>
      </c>
      <c r="T20" s="5">
        <f t="shared" si="3"/>
        <v>15</v>
      </c>
      <c r="U20" s="5"/>
    </row>
    <row r="21" spans="1:21">
      <c r="A21" s="89"/>
      <c r="B21" s="130" t="s">
        <v>35</v>
      </c>
      <c r="C21" s="6" t="s">
        <v>26</v>
      </c>
      <c r="D21" s="79">
        <v>1</v>
      </c>
      <c r="E21" s="79">
        <v>1</v>
      </c>
      <c r="F21" s="79">
        <v>1</v>
      </c>
      <c r="G21" s="5">
        <f>SUM(D21:F21)</f>
        <v>3</v>
      </c>
      <c r="H21" s="79">
        <v>1</v>
      </c>
      <c r="I21" s="106">
        <v>1</v>
      </c>
      <c r="J21" s="106">
        <v>1</v>
      </c>
      <c r="K21" s="79">
        <v>1</v>
      </c>
      <c r="L21" s="5">
        <f t="shared" si="0"/>
        <v>4</v>
      </c>
      <c r="M21" s="79">
        <v>1</v>
      </c>
      <c r="N21" s="79">
        <v>1</v>
      </c>
      <c r="O21" s="5">
        <f>SUM(M21:N21)</f>
        <v>2</v>
      </c>
      <c r="P21" s="83">
        <v>1</v>
      </c>
      <c r="Q21" s="107">
        <v>1</v>
      </c>
      <c r="R21" s="83">
        <v>1</v>
      </c>
      <c r="S21" s="5">
        <f t="shared" si="1"/>
        <v>3</v>
      </c>
      <c r="T21" s="5">
        <f t="shared" si="3"/>
        <v>12</v>
      </c>
      <c r="U21" s="5"/>
    </row>
    <row r="22" spans="1:21" ht="16.5" customHeight="1">
      <c r="A22" s="89"/>
      <c r="B22" s="130"/>
      <c r="C22" s="6" t="s">
        <v>27</v>
      </c>
      <c r="D22" s="79">
        <v>1</v>
      </c>
      <c r="E22" s="79">
        <v>1</v>
      </c>
      <c r="F22" s="79">
        <v>1</v>
      </c>
      <c r="G22" s="5">
        <f>SUM(D22:F22)</f>
        <v>3</v>
      </c>
      <c r="H22" s="79">
        <v>1</v>
      </c>
      <c r="I22" s="106">
        <v>1</v>
      </c>
      <c r="J22" s="106">
        <v>1</v>
      </c>
      <c r="K22" s="79">
        <v>1</v>
      </c>
      <c r="L22" s="5">
        <f t="shared" si="0"/>
        <v>4</v>
      </c>
      <c r="M22" s="79">
        <v>1</v>
      </c>
      <c r="N22" s="79">
        <v>1</v>
      </c>
      <c r="O22" s="5">
        <f>SUM(M22:N22)</f>
        <v>2</v>
      </c>
      <c r="P22" s="83"/>
      <c r="Q22" s="107"/>
      <c r="R22" s="83"/>
      <c r="S22" s="5"/>
      <c r="T22" s="5">
        <f t="shared" si="3"/>
        <v>9</v>
      </c>
      <c r="U22" s="5"/>
    </row>
    <row r="23" spans="1:21">
      <c r="A23" s="89"/>
      <c r="B23" s="130" t="s">
        <v>28</v>
      </c>
      <c r="C23" s="6" t="s">
        <v>28</v>
      </c>
      <c r="D23" s="79">
        <v>2</v>
      </c>
      <c r="E23" s="79">
        <v>2</v>
      </c>
      <c r="F23" s="79">
        <v>2</v>
      </c>
      <c r="G23" s="5">
        <f>SUM(D23:F23)</f>
        <v>6</v>
      </c>
      <c r="H23" s="79">
        <v>2</v>
      </c>
      <c r="I23" s="106">
        <v>2</v>
      </c>
      <c r="J23" s="106">
        <v>2</v>
      </c>
      <c r="K23" s="79">
        <v>2</v>
      </c>
      <c r="L23" s="5">
        <f t="shared" si="0"/>
        <v>8</v>
      </c>
      <c r="M23" s="79">
        <v>2</v>
      </c>
      <c r="N23" s="79">
        <v>2</v>
      </c>
      <c r="O23" s="5">
        <f>SUM(M23:N23)</f>
        <v>4</v>
      </c>
      <c r="P23" s="83">
        <v>1</v>
      </c>
      <c r="Q23" s="107">
        <v>1</v>
      </c>
      <c r="R23" s="83">
        <v>1</v>
      </c>
      <c r="S23" s="5">
        <f t="shared" si="1"/>
        <v>3</v>
      </c>
      <c r="T23" s="5">
        <f t="shared" si="3"/>
        <v>21</v>
      </c>
      <c r="U23" s="5"/>
    </row>
    <row r="24" spans="1:21" ht="15" customHeight="1">
      <c r="A24" s="89"/>
      <c r="B24" s="130"/>
      <c r="C24" s="6" t="s">
        <v>29</v>
      </c>
      <c r="D24" s="79">
        <v>2</v>
      </c>
      <c r="E24" s="79">
        <v>2</v>
      </c>
      <c r="F24" s="79">
        <v>2</v>
      </c>
      <c r="G24" s="5">
        <f>SUM(D24:F24)</f>
        <v>6</v>
      </c>
      <c r="H24" s="79">
        <v>2</v>
      </c>
      <c r="I24" s="106">
        <v>2</v>
      </c>
      <c r="J24" s="106">
        <v>2</v>
      </c>
      <c r="K24" s="79">
        <v>2</v>
      </c>
      <c r="L24" s="5">
        <f t="shared" si="0"/>
        <v>8</v>
      </c>
      <c r="M24" s="79">
        <v>2</v>
      </c>
      <c r="N24" s="79">
        <v>2</v>
      </c>
      <c r="O24" s="5">
        <f>SUM(M24:N24)</f>
        <v>4</v>
      </c>
      <c r="P24" s="83">
        <v>1</v>
      </c>
      <c r="Q24" s="107">
        <v>1</v>
      </c>
      <c r="R24" s="83">
        <v>1</v>
      </c>
      <c r="S24" s="5">
        <f t="shared" si="1"/>
        <v>3</v>
      </c>
      <c r="T24" s="5"/>
      <c r="U24" s="5">
        <f>T23+S24+O24+L24+G24</f>
        <v>42</v>
      </c>
    </row>
    <row r="25" spans="1:21" ht="16.5" customHeight="1">
      <c r="A25" s="89"/>
      <c r="B25" s="130" t="s">
        <v>36</v>
      </c>
      <c r="C25" s="6" t="s">
        <v>32</v>
      </c>
      <c r="D25" s="79"/>
      <c r="E25" s="79"/>
      <c r="F25" s="79"/>
      <c r="G25" s="5"/>
      <c r="H25" s="79"/>
      <c r="I25" s="106"/>
      <c r="J25" s="106"/>
      <c r="K25" s="79"/>
      <c r="L25" s="5"/>
      <c r="M25" s="79"/>
      <c r="N25" s="79"/>
      <c r="O25" s="5"/>
      <c r="P25" s="83">
        <v>1</v>
      </c>
      <c r="Q25" s="107">
        <v>1</v>
      </c>
      <c r="R25" s="83">
        <v>1</v>
      </c>
      <c r="S25" s="5">
        <f t="shared" si="1"/>
        <v>3</v>
      </c>
      <c r="T25" s="5">
        <f>S25+O25+L25+G25</f>
        <v>3</v>
      </c>
      <c r="U25" s="5"/>
    </row>
    <row r="26" spans="1:21" ht="21.75" customHeight="1">
      <c r="A26" s="89"/>
      <c r="B26" s="130"/>
      <c r="C26" s="6" t="s">
        <v>30</v>
      </c>
      <c r="D26" s="79">
        <v>2</v>
      </c>
      <c r="E26" s="79">
        <v>2</v>
      </c>
      <c r="F26" s="79">
        <v>2</v>
      </c>
      <c r="G26" s="5">
        <f>SUM(D26:F26)</f>
        <v>6</v>
      </c>
      <c r="H26" s="79">
        <v>2</v>
      </c>
      <c r="I26" s="106">
        <v>2</v>
      </c>
      <c r="J26" s="106">
        <v>2</v>
      </c>
      <c r="K26" s="79">
        <v>2</v>
      </c>
      <c r="L26" s="5">
        <f t="shared" si="0"/>
        <v>8</v>
      </c>
      <c r="M26" s="79">
        <v>2</v>
      </c>
      <c r="N26" s="79">
        <v>2</v>
      </c>
      <c r="O26" s="5">
        <f>SUM(M26:N26)</f>
        <v>4</v>
      </c>
      <c r="P26" s="83">
        <v>2</v>
      </c>
      <c r="Q26" s="107">
        <v>2</v>
      </c>
      <c r="R26" s="83">
        <v>2</v>
      </c>
      <c r="S26" s="5">
        <f t="shared" si="1"/>
        <v>6</v>
      </c>
      <c r="T26" s="5">
        <f>S26+O26+L26+G26</f>
        <v>24</v>
      </c>
      <c r="U26" s="5"/>
    </row>
    <row r="27" spans="1:21">
      <c r="A27" s="89"/>
      <c r="B27" s="124" t="s">
        <v>5</v>
      </c>
      <c r="C27" s="125"/>
      <c r="D27" s="5">
        <f>D6+D7+D8+D10+D15+D17+D20+D21+D22+D23+D26</f>
        <v>26</v>
      </c>
      <c r="E27" s="5">
        <f t="shared" ref="E27:G27" si="4">E6+E7+E8+E10+E15+E17+E20+E21+E22+E23+E26</f>
        <v>26</v>
      </c>
      <c r="F27" s="5">
        <f t="shared" si="4"/>
        <v>26</v>
      </c>
      <c r="G27" s="5">
        <f t="shared" si="4"/>
        <v>78</v>
      </c>
      <c r="H27" s="5">
        <f>H6+H7+H8+H10+H15+H16+H17+H20+H21+H22+H23+H26</f>
        <v>28</v>
      </c>
      <c r="I27" s="105">
        <v>28</v>
      </c>
      <c r="J27" s="105">
        <v>28</v>
      </c>
      <c r="K27" s="5">
        <f t="shared" ref="K27:L27" si="5">K6+K7+K8+K10+K15+K16+K17+K20+K21+K22+K23+K26</f>
        <v>28</v>
      </c>
      <c r="L27" s="5">
        <f t="shared" si="5"/>
        <v>112</v>
      </c>
      <c r="M27" s="5">
        <f>M6+M7+M8+M11+M12+M13+M15+M16+M17+M18+M20+M21+M22+M23+M26</f>
        <v>29</v>
      </c>
      <c r="N27" s="5">
        <f t="shared" ref="N27:O27" si="6">N6+N7+N8+N11+N12+N13+N15+N16+N17+N18+N20+N21+N22+N23+N26</f>
        <v>29</v>
      </c>
      <c r="O27" s="5">
        <f t="shared" si="6"/>
        <v>58</v>
      </c>
      <c r="P27" s="5">
        <v>30</v>
      </c>
      <c r="Q27" s="105">
        <v>30</v>
      </c>
      <c r="R27" s="5">
        <v>30</v>
      </c>
      <c r="S27" s="5">
        <f>SUM(P27:R27)</f>
        <v>90</v>
      </c>
      <c r="T27" s="5">
        <f>SUM(T6:T26)</f>
        <v>338</v>
      </c>
      <c r="U27" s="5">
        <f>T6+T7+U9+T10+T11+T12+U14+T15+T16+T17+T18+T19+T20+T21+T22+U24+T25+T26</f>
        <v>397.5</v>
      </c>
    </row>
    <row r="28" spans="1:21" s="3" customFormat="1" ht="30" customHeight="1">
      <c r="A28" s="93"/>
      <c r="B28" s="129" t="s">
        <v>45</v>
      </c>
      <c r="C28" s="129"/>
      <c r="D28" s="83">
        <v>29</v>
      </c>
      <c r="E28" s="83">
        <v>29</v>
      </c>
      <c r="F28" s="83">
        <v>29</v>
      </c>
      <c r="G28" s="5">
        <f t="shared" ref="G28:G34" si="7">SUM(D28:F28)</f>
        <v>87</v>
      </c>
      <c r="H28" s="83">
        <v>30</v>
      </c>
      <c r="I28" s="107">
        <v>30</v>
      </c>
      <c r="J28" s="107">
        <v>30</v>
      </c>
      <c r="K28" s="83">
        <v>30</v>
      </c>
      <c r="L28" s="5">
        <f>SUM(H28:K28)</f>
        <v>120</v>
      </c>
      <c r="M28" s="83">
        <v>32</v>
      </c>
      <c r="N28" s="83">
        <v>32</v>
      </c>
      <c r="O28" s="5">
        <f>SUM(M28:N28)</f>
        <v>64</v>
      </c>
      <c r="P28" s="83">
        <v>33</v>
      </c>
      <c r="Q28" s="107">
        <v>33</v>
      </c>
      <c r="R28" s="83">
        <v>33</v>
      </c>
      <c r="S28" s="5">
        <f>SUM(P28:R28)</f>
        <v>99</v>
      </c>
      <c r="T28" s="5">
        <f>S28+O28+L28+G28</f>
        <v>370</v>
      </c>
      <c r="U28" s="5">
        <f>U27+U29</f>
        <v>397.5</v>
      </c>
    </row>
    <row r="29" spans="1:21" s="3" customFormat="1" ht="30" customHeight="1">
      <c r="A29" s="93"/>
      <c r="B29" s="128" t="s">
        <v>44</v>
      </c>
      <c r="C29" s="128"/>
      <c r="D29" s="82">
        <v>3</v>
      </c>
      <c r="E29" s="82">
        <v>3</v>
      </c>
      <c r="F29" s="82">
        <v>3</v>
      </c>
      <c r="G29" s="94">
        <f t="shared" si="7"/>
        <v>9</v>
      </c>
      <c r="H29" s="82">
        <v>2</v>
      </c>
      <c r="I29" s="108">
        <v>2</v>
      </c>
      <c r="J29" s="108">
        <v>2</v>
      </c>
      <c r="K29" s="82">
        <v>2</v>
      </c>
      <c r="L29" s="94">
        <f>SUM(H29:K29)</f>
        <v>8</v>
      </c>
      <c r="M29" s="82">
        <v>3</v>
      </c>
      <c r="N29" s="82">
        <v>3</v>
      </c>
      <c r="O29" s="5">
        <f>SUM(M29:N29)</f>
        <v>6</v>
      </c>
      <c r="P29" s="83">
        <v>3</v>
      </c>
      <c r="Q29" s="107">
        <v>3</v>
      </c>
      <c r="R29" s="83">
        <v>3</v>
      </c>
      <c r="S29" s="5">
        <f>SUM(P29:R29)</f>
        <v>9</v>
      </c>
      <c r="T29" s="74">
        <f>G29+S29+O29+L29</f>
        <v>32</v>
      </c>
      <c r="U29" s="74"/>
    </row>
    <row r="30" spans="1:21" ht="24.75" customHeight="1">
      <c r="A30" s="89"/>
      <c r="B30" s="86" t="s">
        <v>34</v>
      </c>
      <c r="C30" s="87" t="s">
        <v>21</v>
      </c>
      <c r="D30" s="13">
        <v>1</v>
      </c>
      <c r="E30" s="13">
        <v>1</v>
      </c>
      <c r="F30" s="13">
        <v>1</v>
      </c>
      <c r="G30" s="94">
        <f t="shared" si="7"/>
        <v>3</v>
      </c>
      <c r="H30" s="13"/>
      <c r="I30" s="13"/>
      <c r="J30" s="13"/>
      <c r="K30" s="13"/>
      <c r="L30" s="94"/>
      <c r="M30" s="13"/>
      <c r="N30" s="13"/>
      <c r="O30" s="94"/>
      <c r="P30" s="96"/>
      <c r="Q30" s="96"/>
      <c r="R30" s="96"/>
      <c r="S30" s="94"/>
      <c r="T30" s="74">
        <f>G30</f>
        <v>3</v>
      </c>
      <c r="U30" s="74"/>
    </row>
    <row r="31" spans="1:21" ht="18" customHeight="1">
      <c r="A31" s="89"/>
      <c r="B31" s="126" t="s">
        <v>36</v>
      </c>
      <c r="C31" s="87" t="s">
        <v>30</v>
      </c>
      <c r="D31" s="13">
        <v>1</v>
      </c>
      <c r="E31" s="13">
        <v>1</v>
      </c>
      <c r="F31" s="13">
        <v>1</v>
      </c>
      <c r="G31" s="94">
        <f t="shared" si="7"/>
        <v>3</v>
      </c>
      <c r="H31" s="13">
        <v>1</v>
      </c>
      <c r="I31" s="13">
        <v>1</v>
      </c>
      <c r="J31" s="13">
        <v>1</v>
      </c>
      <c r="K31" s="13">
        <v>1</v>
      </c>
      <c r="L31" s="94">
        <f>SUM(H31:K31)</f>
        <v>4</v>
      </c>
      <c r="M31" s="13">
        <v>1</v>
      </c>
      <c r="N31" s="13">
        <v>1</v>
      </c>
      <c r="O31" s="94">
        <f>SUM(M31:N31)</f>
        <v>2</v>
      </c>
      <c r="P31" s="96">
        <v>1</v>
      </c>
      <c r="Q31" s="96">
        <v>1</v>
      </c>
      <c r="R31" s="96">
        <v>1</v>
      </c>
      <c r="S31" s="94">
        <f>SUM(P31:R31)</f>
        <v>3</v>
      </c>
      <c r="T31" s="74">
        <f>S31+O31+L31+G31</f>
        <v>12</v>
      </c>
      <c r="U31" s="74"/>
    </row>
    <row r="32" spans="1:21" ht="21.75" customHeight="1">
      <c r="A32" s="89"/>
      <c r="B32" s="127"/>
      <c r="C32" s="81" t="s">
        <v>32</v>
      </c>
      <c r="D32" s="13">
        <v>0.5</v>
      </c>
      <c r="E32" s="13">
        <v>0.5</v>
      </c>
      <c r="F32" s="13">
        <v>0.5</v>
      </c>
      <c r="G32" s="95">
        <f t="shared" si="7"/>
        <v>1.5</v>
      </c>
      <c r="H32" s="13">
        <v>0.5</v>
      </c>
      <c r="I32" s="13"/>
      <c r="J32" s="13"/>
      <c r="K32" s="13">
        <v>0.5</v>
      </c>
      <c r="L32" s="94">
        <f>SUM(H32:K32)</f>
        <v>1</v>
      </c>
      <c r="M32" s="13">
        <v>0.5</v>
      </c>
      <c r="N32" s="13">
        <v>0.5</v>
      </c>
      <c r="O32" s="94">
        <f>SUM(M32:N32)</f>
        <v>1</v>
      </c>
      <c r="P32" s="96"/>
      <c r="Q32" s="96"/>
      <c r="R32" s="96"/>
      <c r="S32" s="94"/>
      <c r="T32" s="74">
        <f>G32+L32+O32</f>
        <v>3.5</v>
      </c>
      <c r="U32" s="74"/>
    </row>
    <row r="33" spans="1:21" s="88" customFormat="1" ht="12.75">
      <c r="A33" s="97"/>
      <c r="B33" s="134" t="s">
        <v>123</v>
      </c>
      <c r="C33" s="122"/>
      <c r="D33" s="104">
        <v>0.5</v>
      </c>
      <c r="E33" s="104">
        <v>0.5</v>
      </c>
      <c r="F33" s="104">
        <v>0.5</v>
      </c>
      <c r="G33" s="98">
        <f t="shared" si="7"/>
        <v>1.5</v>
      </c>
      <c r="H33" s="104">
        <v>0.5</v>
      </c>
      <c r="I33" s="104">
        <v>0.5</v>
      </c>
      <c r="J33" s="104">
        <v>0.5</v>
      </c>
      <c r="K33" s="104">
        <v>0.5</v>
      </c>
      <c r="L33" s="5">
        <f>SUM(H33:K33)</f>
        <v>2</v>
      </c>
      <c r="M33" s="99"/>
      <c r="N33" s="99"/>
      <c r="O33" s="100"/>
      <c r="P33" s="99"/>
      <c r="Q33" s="99"/>
      <c r="R33" s="99"/>
      <c r="S33" s="5"/>
      <c r="T33" s="5">
        <v>3</v>
      </c>
      <c r="U33" s="100"/>
    </row>
    <row r="34" spans="1:21">
      <c r="B34" s="122" t="s">
        <v>106</v>
      </c>
      <c r="C34" s="122"/>
      <c r="D34" s="98">
        <v>34</v>
      </c>
      <c r="E34" s="98">
        <v>34</v>
      </c>
      <c r="F34" s="98">
        <v>34</v>
      </c>
      <c r="G34" s="98">
        <f t="shared" si="7"/>
        <v>102</v>
      </c>
      <c r="H34" s="98">
        <v>35</v>
      </c>
      <c r="I34" s="98"/>
      <c r="J34" s="98"/>
      <c r="K34" s="98">
        <v>35</v>
      </c>
      <c r="L34" s="103">
        <f>SUM(H34:K34)</f>
        <v>70</v>
      </c>
      <c r="M34" s="99">
        <v>37.5</v>
      </c>
      <c r="N34" s="99">
        <v>37.5</v>
      </c>
      <c r="O34" s="100">
        <f>SUM(M34:N34)</f>
        <v>75</v>
      </c>
      <c r="P34" s="99">
        <v>37.5</v>
      </c>
      <c r="Q34" s="99"/>
      <c r="R34" s="99">
        <v>37.5</v>
      </c>
      <c r="S34" s="103">
        <f>SUM(P34:R34)</f>
        <v>75</v>
      </c>
      <c r="T34" s="103"/>
      <c r="U34" s="100">
        <f>S34+O34+L34+G34</f>
        <v>322</v>
      </c>
    </row>
  </sheetData>
  <mergeCells count="22">
    <mergeCell ref="B33:C33"/>
    <mergeCell ref="B23:B24"/>
    <mergeCell ref="B6:B7"/>
    <mergeCell ref="B8:B9"/>
    <mergeCell ref="M3:O3"/>
    <mergeCell ref="B21:B22"/>
    <mergeCell ref="P3:S3"/>
    <mergeCell ref="B34:C34"/>
    <mergeCell ref="U3:U4"/>
    <mergeCell ref="B27:C27"/>
    <mergeCell ref="B31:B32"/>
    <mergeCell ref="B29:C29"/>
    <mergeCell ref="B28:C28"/>
    <mergeCell ref="B25:B26"/>
    <mergeCell ref="T3:T4"/>
    <mergeCell ref="B3:B4"/>
    <mergeCell ref="C3:C4"/>
    <mergeCell ref="D3:G3"/>
    <mergeCell ref="H3:L3"/>
    <mergeCell ref="B10:B13"/>
    <mergeCell ref="B15:B17"/>
    <mergeCell ref="B18:B20"/>
  </mergeCells>
  <pageMargins left="0.11811023622047245" right="0.70866141732283472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5"/>
  <sheetViews>
    <sheetView topLeftCell="A13" zoomScale="80" zoomScaleNormal="80" workbookViewId="0">
      <selection activeCell="T35" sqref="T35"/>
    </sheetView>
  </sheetViews>
  <sheetFormatPr defaultRowHeight="15"/>
  <cols>
    <col min="2" max="2" width="18.28515625" customWidth="1"/>
    <col min="3" max="3" width="34.140625" customWidth="1"/>
    <col min="4" max="4" width="7.7109375" customWidth="1"/>
  </cols>
  <sheetData>
    <row r="1" spans="2:7" ht="15.75">
      <c r="B1" s="33" t="s">
        <v>130</v>
      </c>
      <c r="D1" s="34"/>
      <c r="E1" s="34"/>
      <c r="F1" s="34"/>
      <c r="G1" s="10"/>
    </row>
    <row r="2" spans="2:7" ht="15.75">
      <c r="B2" s="9" t="s">
        <v>67</v>
      </c>
      <c r="D2" s="9"/>
      <c r="E2" s="9"/>
      <c r="F2" s="10"/>
      <c r="G2" s="10"/>
    </row>
    <row r="3" spans="2:7">
      <c r="B3" s="132" t="s">
        <v>11</v>
      </c>
      <c r="C3" s="150" t="s">
        <v>47</v>
      </c>
      <c r="D3" s="167" t="s">
        <v>68</v>
      </c>
      <c r="E3" s="168"/>
      <c r="F3" s="166" t="s">
        <v>70</v>
      </c>
      <c r="G3" s="166" t="s">
        <v>71</v>
      </c>
    </row>
    <row r="4" spans="2:7">
      <c r="B4" s="132"/>
      <c r="C4" s="150"/>
      <c r="D4" s="36" t="s">
        <v>122</v>
      </c>
      <c r="E4" s="35" t="s">
        <v>50</v>
      </c>
      <c r="F4" s="166"/>
      <c r="G4" s="166"/>
    </row>
    <row r="5" spans="2:7">
      <c r="B5" s="154" t="s">
        <v>72</v>
      </c>
      <c r="C5" s="155"/>
      <c r="D5" s="155"/>
      <c r="E5" s="155"/>
      <c r="F5" s="155"/>
      <c r="G5" s="156"/>
    </row>
    <row r="6" spans="2:7" ht="13.5" customHeight="1">
      <c r="B6" s="148" t="s">
        <v>12</v>
      </c>
      <c r="C6" s="15" t="s">
        <v>73</v>
      </c>
      <c r="D6" s="37">
        <v>3</v>
      </c>
      <c r="E6" s="35">
        <v>3</v>
      </c>
      <c r="F6" s="14">
        <v>3</v>
      </c>
      <c r="G6" s="14"/>
    </row>
    <row r="7" spans="2:7" ht="15" customHeight="1">
      <c r="B7" s="148"/>
      <c r="C7" s="15" t="s">
        <v>74</v>
      </c>
      <c r="D7" s="39">
        <v>3</v>
      </c>
      <c r="E7" s="38">
        <v>3</v>
      </c>
      <c r="F7" s="14"/>
      <c r="G7" s="18">
        <v>6</v>
      </c>
    </row>
    <row r="8" spans="2:7" ht="15.75" customHeight="1">
      <c r="B8" s="148" t="s">
        <v>16</v>
      </c>
      <c r="C8" s="15" t="s">
        <v>75</v>
      </c>
      <c r="D8" s="36">
        <v>3</v>
      </c>
      <c r="E8" s="35">
        <v>3</v>
      </c>
      <c r="F8" s="14">
        <v>3</v>
      </c>
      <c r="G8" s="14"/>
    </row>
    <row r="9" spans="2:7" ht="13.5" customHeight="1">
      <c r="B9" s="148"/>
      <c r="C9" s="15" t="s">
        <v>76</v>
      </c>
      <c r="D9" s="36">
        <v>1</v>
      </c>
      <c r="E9" s="35">
        <v>1</v>
      </c>
      <c r="F9" s="14">
        <v>1</v>
      </c>
      <c r="G9" s="14"/>
    </row>
    <row r="10" spans="2:7" ht="17.25" customHeight="1">
      <c r="B10" s="19" t="s">
        <v>21</v>
      </c>
      <c r="C10" s="15" t="s">
        <v>77</v>
      </c>
      <c r="D10" s="36">
        <v>0.5</v>
      </c>
      <c r="E10" s="35">
        <v>0.5</v>
      </c>
      <c r="F10" s="14">
        <v>0.5</v>
      </c>
      <c r="G10" s="14"/>
    </row>
    <row r="11" spans="2:7">
      <c r="B11" s="169" t="s">
        <v>60</v>
      </c>
      <c r="C11" s="15" t="s">
        <v>78</v>
      </c>
      <c r="D11" s="36">
        <v>1.5</v>
      </c>
      <c r="E11" s="35">
        <v>1.5</v>
      </c>
      <c r="F11" s="14">
        <v>1.5</v>
      </c>
      <c r="G11" s="14"/>
    </row>
    <row r="12" spans="2:7">
      <c r="B12" s="170"/>
      <c r="C12" s="15" t="s">
        <v>79</v>
      </c>
      <c r="D12" s="36">
        <v>1</v>
      </c>
      <c r="E12" s="35">
        <v>1</v>
      </c>
      <c r="F12" s="14">
        <v>1</v>
      </c>
      <c r="G12" s="14"/>
    </row>
    <row r="13" spans="2:7">
      <c r="B13" s="171"/>
      <c r="C13" s="15" t="s">
        <v>80</v>
      </c>
      <c r="D13" s="36">
        <v>1</v>
      </c>
      <c r="E13" s="35">
        <v>1</v>
      </c>
      <c r="F13" s="14">
        <v>1</v>
      </c>
      <c r="G13" s="14"/>
    </row>
    <row r="14" spans="2:7" ht="15.75" customHeight="1">
      <c r="B14" s="30" t="s">
        <v>35</v>
      </c>
      <c r="C14" s="15" t="s">
        <v>81</v>
      </c>
      <c r="D14" s="36">
        <v>0.5</v>
      </c>
      <c r="E14" s="35">
        <v>0.5</v>
      </c>
      <c r="F14" s="14">
        <v>0.5</v>
      </c>
      <c r="G14" s="14"/>
    </row>
    <row r="15" spans="2:7" ht="14.25" customHeight="1">
      <c r="B15" s="172" t="s">
        <v>61</v>
      </c>
      <c r="C15" s="15" t="s">
        <v>82</v>
      </c>
      <c r="D15" s="39">
        <v>3</v>
      </c>
      <c r="E15" s="38">
        <v>3</v>
      </c>
      <c r="F15" s="14">
        <v>3</v>
      </c>
      <c r="G15" s="14"/>
    </row>
    <row r="16" spans="2:7" ht="17.25" customHeight="1">
      <c r="B16" s="173"/>
      <c r="C16" s="15" t="s">
        <v>83</v>
      </c>
      <c r="D16" s="39">
        <v>3</v>
      </c>
      <c r="E16" s="38">
        <v>3</v>
      </c>
      <c r="F16" s="14"/>
      <c r="G16" s="14">
        <v>6</v>
      </c>
    </row>
    <row r="17" spans="2:7">
      <c r="B17" s="174"/>
      <c r="C17" s="15" t="s">
        <v>32</v>
      </c>
      <c r="D17" s="36">
        <v>1</v>
      </c>
      <c r="E17" s="35">
        <v>1</v>
      </c>
      <c r="F17" s="14">
        <v>1</v>
      </c>
      <c r="G17" s="14"/>
    </row>
    <row r="18" spans="2:7">
      <c r="B18" s="159" t="s">
        <v>5</v>
      </c>
      <c r="C18" s="160"/>
      <c r="D18" s="40">
        <v>15.5</v>
      </c>
      <c r="E18" s="40">
        <v>15.5</v>
      </c>
      <c r="F18" s="20">
        <v>15.5</v>
      </c>
      <c r="G18" s="20">
        <v>21.5</v>
      </c>
    </row>
    <row r="19" spans="2:7">
      <c r="B19" s="161" t="s">
        <v>84</v>
      </c>
      <c r="C19" s="162"/>
      <c r="D19" s="162"/>
      <c r="E19" s="162"/>
      <c r="F19" s="162"/>
      <c r="G19" s="163"/>
    </row>
    <row r="20" spans="2:7">
      <c r="B20" s="175" t="s">
        <v>12</v>
      </c>
      <c r="C20" s="13" t="s">
        <v>85</v>
      </c>
      <c r="D20" s="36">
        <v>3</v>
      </c>
      <c r="E20" s="35">
        <v>3</v>
      </c>
      <c r="F20" s="14">
        <v>3</v>
      </c>
      <c r="G20" s="14"/>
    </row>
    <row r="21" spans="2:7">
      <c r="B21" s="176"/>
      <c r="C21" s="13" t="s">
        <v>86</v>
      </c>
      <c r="D21" s="36">
        <v>5</v>
      </c>
      <c r="E21" s="35">
        <v>5</v>
      </c>
      <c r="F21" s="14">
        <v>5</v>
      </c>
      <c r="G21" s="14"/>
    </row>
    <row r="22" spans="2:7">
      <c r="B22" s="175" t="s">
        <v>21</v>
      </c>
      <c r="C22" s="13" t="s">
        <v>87</v>
      </c>
      <c r="D22" s="36">
        <v>3.5</v>
      </c>
      <c r="E22" s="35">
        <v>3.5</v>
      </c>
      <c r="F22" s="14">
        <v>3.5</v>
      </c>
      <c r="G22" s="14"/>
    </row>
    <row r="23" spans="2:7">
      <c r="B23" s="177"/>
      <c r="C23" s="13" t="s">
        <v>88</v>
      </c>
      <c r="D23" s="36">
        <v>3</v>
      </c>
      <c r="E23" s="35">
        <v>3</v>
      </c>
      <c r="F23" s="14">
        <v>3</v>
      </c>
      <c r="G23" s="14"/>
    </row>
    <row r="24" spans="2:7">
      <c r="B24" s="176"/>
      <c r="C24" s="13" t="s">
        <v>89</v>
      </c>
      <c r="D24" s="36">
        <v>2</v>
      </c>
      <c r="E24" s="35">
        <v>2</v>
      </c>
      <c r="F24" s="14">
        <v>2</v>
      </c>
      <c r="G24" s="14"/>
    </row>
    <row r="25" spans="2:7">
      <c r="B25" s="153" t="s">
        <v>5</v>
      </c>
      <c r="C25" s="153"/>
      <c r="D25" s="12">
        <v>16.5</v>
      </c>
      <c r="E25" s="12">
        <v>16.5</v>
      </c>
      <c r="F25" s="20">
        <v>16.5</v>
      </c>
      <c r="G25" s="20">
        <v>16.5</v>
      </c>
    </row>
    <row r="26" spans="2:7">
      <c r="B26" s="154" t="s">
        <v>90</v>
      </c>
      <c r="C26" s="155"/>
      <c r="D26" s="155"/>
      <c r="E26" s="155"/>
      <c r="F26" s="155"/>
      <c r="G26" s="156"/>
    </row>
    <row r="27" spans="2:7" ht="36.75" customHeight="1">
      <c r="B27" s="141" t="s">
        <v>91</v>
      </c>
      <c r="C27" s="142"/>
      <c r="D27" s="43">
        <v>0.5</v>
      </c>
      <c r="E27" s="42">
        <v>0.5</v>
      </c>
      <c r="F27" s="44">
        <v>0.5</v>
      </c>
      <c r="G27" s="14"/>
    </row>
    <row r="28" spans="2:7" ht="31.5" customHeight="1">
      <c r="B28" s="141" t="s">
        <v>92</v>
      </c>
      <c r="C28" s="142"/>
      <c r="D28" s="43">
        <v>0.5</v>
      </c>
      <c r="E28" s="42">
        <v>0.5</v>
      </c>
      <c r="F28" s="44">
        <v>0.5</v>
      </c>
      <c r="G28" s="14"/>
    </row>
    <row r="29" spans="2:7">
      <c r="B29" s="159" t="s">
        <v>5</v>
      </c>
      <c r="C29" s="160"/>
      <c r="D29" s="40">
        <v>1</v>
      </c>
      <c r="E29" s="40">
        <v>1</v>
      </c>
      <c r="F29" s="45">
        <v>1</v>
      </c>
      <c r="G29" s="20">
        <v>1</v>
      </c>
    </row>
    <row r="30" spans="2:7">
      <c r="B30" s="27"/>
      <c r="C30" s="28"/>
      <c r="D30" s="48"/>
      <c r="E30" s="48"/>
      <c r="F30" s="49"/>
      <c r="G30" s="50"/>
    </row>
    <row r="31" spans="2:7">
      <c r="B31" s="161" t="s">
        <v>65</v>
      </c>
      <c r="C31" s="162"/>
      <c r="D31" s="162"/>
      <c r="E31" s="162"/>
      <c r="F31" s="162"/>
      <c r="G31" s="163"/>
    </row>
    <row r="32" spans="2:7">
      <c r="B32" s="159" t="s">
        <v>5</v>
      </c>
      <c r="C32" s="160"/>
      <c r="D32" s="12">
        <v>1</v>
      </c>
      <c r="E32" s="12">
        <v>1</v>
      </c>
      <c r="F32" s="20">
        <v>1</v>
      </c>
      <c r="G32" s="12"/>
    </row>
    <row r="33" spans="2:7">
      <c r="B33" s="69" t="s">
        <v>107</v>
      </c>
      <c r="C33" s="15" t="s">
        <v>112</v>
      </c>
      <c r="D33" s="70">
        <v>1</v>
      </c>
      <c r="E33" s="12">
        <v>1</v>
      </c>
      <c r="F33" s="20">
        <v>1</v>
      </c>
      <c r="G33" s="70"/>
    </row>
    <row r="34" spans="2:7" ht="26.25" customHeight="1">
      <c r="B34" s="157" t="s">
        <v>66</v>
      </c>
      <c r="C34" s="158"/>
      <c r="D34" s="71">
        <v>34</v>
      </c>
      <c r="E34" s="47">
        <v>34</v>
      </c>
      <c r="F34" s="14">
        <v>34</v>
      </c>
      <c r="G34" s="14"/>
    </row>
    <row r="35" spans="2:7" s="72" customFormat="1">
      <c r="B35" s="164" t="s">
        <v>110</v>
      </c>
      <c r="C35" s="165"/>
      <c r="D35" s="67">
        <v>40</v>
      </c>
      <c r="E35" s="67">
        <v>40</v>
      </c>
      <c r="F35" s="67"/>
      <c r="G35" s="67">
        <v>40</v>
      </c>
    </row>
  </sheetData>
  <mergeCells count="23">
    <mergeCell ref="B35:C35"/>
    <mergeCell ref="G3:G4"/>
    <mergeCell ref="B3:B4"/>
    <mergeCell ref="C3:C4"/>
    <mergeCell ref="D3:E3"/>
    <mergeCell ref="F3:F4"/>
    <mergeCell ref="B27:C27"/>
    <mergeCell ref="B5:G5"/>
    <mergeCell ref="B6:B7"/>
    <mergeCell ref="B8:B9"/>
    <mergeCell ref="B11:B13"/>
    <mergeCell ref="B15:B17"/>
    <mergeCell ref="B18:C18"/>
    <mergeCell ref="B19:G19"/>
    <mergeCell ref="B20:B21"/>
    <mergeCell ref="B22:B24"/>
    <mergeCell ref="B25:C25"/>
    <mergeCell ref="B26:G26"/>
    <mergeCell ref="B34:C34"/>
    <mergeCell ref="B28:C28"/>
    <mergeCell ref="B29:C29"/>
    <mergeCell ref="B31:G31"/>
    <mergeCell ref="B32:C32"/>
  </mergeCells>
  <pageMargins left="0.7" right="0.7" top="0.75" bottom="0.75" header="0.3" footer="0.3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5"/>
  <sheetViews>
    <sheetView view="pageBreakPreview" zoomScale="70" zoomScaleNormal="100" zoomScaleSheetLayoutView="70" workbookViewId="0">
      <selection activeCell="N25" sqref="N25"/>
    </sheetView>
  </sheetViews>
  <sheetFormatPr defaultRowHeight="15"/>
  <cols>
    <col min="1" max="1" width="3.140625" customWidth="1"/>
    <col min="2" max="2" width="27.28515625" customWidth="1"/>
    <col min="3" max="3" width="42.140625" customWidth="1"/>
  </cols>
  <sheetData>
    <row r="1" spans="2:9" ht="15.75">
      <c r="B1" s="9" t="s">
        <v>98</v>
      </c>
      <c r="C1" s="10"/>
      <c r="D1" s="10"/>
      <c r="E1" s="10"/>
      <c r="F1" s="10"/>
      <c r="G1" s="10"/>
      <c r="H1" s="10"/>
      <c r="I1" s="10"/>
    </row>
    <row r="2" spans="2:9" ht="15.75">
      <c r="B2" s="9" t="s">
        <v>93</v>
      </c>
      <c r="D2" s="9"/>
      <c r="E2" s="9"/>
      <c r="F2" s="10"/>
      <c r="G2" s="10"/>
      <c r="H2" s="10"/>
      <c r="I2" s="10"/>
    </row>
    <row r="3" spans="2:9">
      <c r="B3" s="150" t="s">
        <v>11</v>
      </c>
      <c r="C3" s="150" t="s">
        <v>47</v>
      </c>
      <c r="D3" s="167" t="s">
        <v>68</v>
      </c>
      <c r="E3" s="168"/>
      <c r="F3" s="150" t="s">
        <v>69</v>
      </c>
      <c r="G3" s="150"/>
      <c r="H3" s="166" t="s">
        <v>70</v>
      </c>
      <c r="I3" s="166" t="s">
        <v>71</v>
      </c>
    </row>
    <row r="4" spans="2:9">
      <c r="B4" s="150"/>
      <c r="C4" s="150"/>
      <c r="D4" s="11" t="s">
        <v>94</v>
      </c>
      <c r="E4" s="12" t="s">
        <v>50</v>
      </c>
      <c r="F4" s="11" t="s">
        <v>95</v>
      </c>
      <c r="G4" s="12" t="s">
        <v>50</v>
      </c>
      <c r="H4" s="166"/>
      <c r="I4" s="166"/>
    </row>
    <row r="5" spans="2:9">
      <c r="B5" s="154" t="s">
        <v>72</v>
      </c>
      <c r="C5" s="155"/>
      <c r="D5" s="155"/>
      <c r="E5" s="155"/>
      <c r="F5" s="155"/>
      <c r="G5" s="155"/>
      <c r="H5" s="155"/>
      <c r="I5" s="156"/>
    </row>
    <row r="6" spans="2:9">
      <c r="B6" s="148" t="s">
        <v>12</v>
      </c>
      <c r="C6" s="13" t="s">
        <v>13</v>
      </c>
      <c r="D6" s="11">
        <v>1</v>
      </c>
      <c r="E6" s="12">
        <v>1</v>
      </c>
      <c r="F6" s="11">
        <v>1</v>
      </c>
      <c r="G6" s="12">
        <f t="shared" ref="G6:G18" si="0">SUM(F6:F6)</f>
        <v>1</v>
      </c>
      <c r="H6" s="14">
        <f>E6+G6</f>
        <v>2</v>
      </c>
      <c r="I6" s="14"/>
    </row>
    <row r="7" spans="2:9">
      <c r="B7" s="148"/>
      <c r="C7" s="13" t="s">
        <v>14</v>
      </c>
      <c r="D7" s="11">
        <v>3</v>
      </c>
      <c r="E7" s="12">
        <v>3</v>
      </c>
      <c r="F7" s="11">
        <v>3</v>
      </c>
      <c r="G7" s="12">
        <f t="shared" si="0"/>
        <v>3</v>
      </c>
      <c r="H7" s="14">
        <f t="shared" ref="H7:H8" si="1">E7+G7</f>
        <v>6</v>
      </c>
      <c r="I7" s="14"/>
    </row>
    <row r="8" spans="2:9">
      <c r="B8" s="148"/>
      <c r="C8" s="13" t="s">
        <v>56</v>
      </c>
      <c r="D8" s="11">
        <v>3</v>
      </c>
      <c r="E8" s="12">
        <v>3</v>
      </c>
      <c r="F8" s="11">
        <v>3</v>
      </c>
      <c r="G8" s="12">
        <f t="shared" si="0"/>
        <v>3</v>
      </c>
      <c r="H8" s="14">
        <f t="shared" si="1"/>
        <v>6</v>
      </c>
      <c r="I8" s="14"/>
    </row>
    <row r="9" spans="2:9" ht="17.25" customHeight="1">
      <c r="B9" s="148"/>
      <c r="C9" s="15" t="s">
        <v>15</v>
      </c>
      <c r="D9" s="16">
        <v>0</v>
      </c>
      <c r="E9" s="17">
        <v>0</v>
      </c>
      <c r="F9" s="16">
        <v>0</v>
      </c>
      <c r="G9" s="17">
        <f t="shared" si="0"/>
        <v>0</v>
      </c>
      <c r="H9" s="14"/>
      <c r="I9" s="18">
        <f>H8+E9+G9</f>
        <v>6</v>
      </c>
    </row>
    <row r="10" spans="2:9">
      <c r="B10" s="148" t="s">
        <v>21</v>
      </c>
      <c r="C10" s="13" t="s">
        <v>20</v>
      </c>
      <c r="D10" s="11">
        <v>2</v>
      </c>
      <c r="E10" s="12">
        <v>2</v>
      </c>
      <c r="F10" s="11">
        <v>2</v>
      </c>
      <c r="G10" s="12">
        <f t="shared" si="0"/>
        <v>2</v>
      </c>
      <c r="H10" s="14">
        <f>E10+G10</f>
        <v>4</v>
      </c>
      <c r="I10" s="14"/>
    </row>
    <row r="11" spans="2:9">
      <c r="B11" s="148"/>
      <c r="C11" s="13" t="s">
        <v>21</v>
      </c>
      <c r="D11" s="11">
        <v>1</v>
      </c>
      <c r="E11" s="12">
        <v>1</v>
      </c>
      <c r="F11" s="11">
        <v>1</v>
      </c>
      <c r="G11" s="12">
        <f t="shared" si="0"/>
        <v>1</v>
      </c>
      <c r="H11" s="14">
        <f t="shared" ref="H11:H16" si="2">E11+G11</f>
        <v>2</v>
      </c>
      <c r="I11" s="14"/>
    </row>
    <row r="12" spans="2:9">
      <c r="B12" s="148"/>
      <c r="C12" s="13" t="s">
        <v>22</v>
      </c>
      <c r="D12" s="11">
        <v>0.5</v>
      </c>
      <c r="E12" s="12">
        <v>0.5</v>
      </c>
      <c r="F12" s="11">
        <v>0.5</v>
      </c>
      <c r="G12" s="12">
        <f t="shared" si="0"/>
        <v>0.5</v>
      </c>
      <c r="H12" s="14">
        <f t="shared" si="2"/>
        <v>1</v>
      </c>
      <c r="I12" s="14"/>
    </row>
    <row r="13" spans="2:9">
      <c r="B13" s="148" t="s">
        <v>60</v>
      </c>
      <c r="C13" s="13" t="s">
        <v>25</v>
      </c>
      <c r="D13" s="11">
        <v>1</v>
      </c>
      <c r="E13" s="12">
        <v>1</v>
      </c>
      <c r="F13" s="11">
        <v>1</v>
      </c>
      <c r="G13" s="12">
        <f t="shared" si="0"/>
        <v>1</v>
      </c>
      <c r="H13" s="14">
        <f t="shared" si="2"/>
        <v>2</v>
      </c>
      <c r="I13" s="14"/>
    </row>
    <row r="14" spans="2:9">
      <c r="B14" s="148"/>
      <c r="C14" s="13" t="s">
        <v>24</v>
      </c>
      <c r="D14" s="11">
        <v>1</v>
      </c>
      <c r="E14" s="12">
        <v>1</v>
      </c>
      <c r="F14" s="11">
        <v>1</v>
      </c>
      <c r="G14" s="12">
        <f t="shared" si="0"/>
        <v>1</v>
      </c>
      <c r="H14" s="14">
        <f t="shared" si="2"/>
        <v>2</v>
      </c>
      <c r="I14" s="14"/>
    </row>
    <row r="15" spans="2:9">
      <c r="B15" s="172" t="s">
        <v>61</v>
      </c>
      <c r="C15" s="15" t="s">
        <v>32</v>
      </c>
      <c r="D15" s="16">
        <v>1</v>
      </c>
      <c r="E15" s="17">
        <v>1</v>
      </c>
      <c r="F15" s="11">
        <v>1</v>
      </c>
      <c r="G15" s="12">
        <f t="shared" si="0"/>
        <v>1</v>
      </c>
      <c r="H15" s="14">
        <f t="shared" si="2"/>
        <v>2</v>
      </c>
      <c r="I15" s="14"/>
    </row>
    <row r="16" spans="2:9">
      <c r="B16" s="173"/>
      <c r="C16" s="15" t="s">
        <v>61</v>
      </c>
      <c r="D16" s="16">
        <v>3</v>
      </c>
      <c r="E16" s="17">
        <v>3</v>
      </c>
      <c r="F16" s="11">
        <v>3</v>
      </c>
      <c r="G16" s="12">
        <f t="shared" si="0"/>
        <v>3</v>
      </c>
      <c r="H16" s="14">
        <f t="shared" si="2"/>
        <v>6</v>
      </c>
      <c r="I16" s="14"/>
    </row>
    <row r="17" spans="2:9">
      <c r="B17" s="174"/>
      <c r="C17" s="13" t="s">
        <v>96</v>
      </c>
      <c r="D17" s="11">
        <v>0</v>
      </c>
      <c r="E17" s="12">
        <v>0</v>
      </c>
      <c r="F17" s="11">
        <v>0</v>
      </c>
      <c r="G17" s="12">
        <f t="shared" si="0"/>
        <v>0</v>
      </c>
      <c r="H17" s="14"/>
      <c r="I17" s="14">
        <f>H16+E17+G17</f>
        <v>6</v>
      </c>
    </row>
    <row r="18" spans="2:9">
      <c r="B18" s="159" t="s">
        <v>5</v>
      </c>
      <c r="C18" s="160"/>
      <c r="D18" s="40">
        <v>16.5</v>
      </c>
      <c r="E18" s="40">
        <v>16.5</v>
      </c>
      <c r="F18" s="12">
        <v>16.5</v>
      </c>
      <c r="G18" s="12">
        <f t="shared" si="0"/>
        <v>16.5</v>
      </c>
      <c r="H18" s="20">
        <f>SUM(H6:H17)</f>
        <v>33</v>
      </c>
      <c r="I18" s="20">
        <f>H18+E9+G9+E17+G17</f>
        <v>33</v>
      </c>
    </row>
    <row r="19" spans="2:9">
      <c r="B19" s="161" t="s">
        <v>84</v>
      </c>
      <c r="C19" s="162"/>
      <c r="D19" s="162"/>
      <c r="E19" s="162"/>
      <c r="F19" s="162"/>
      <c r="G19" s="162"/>
      <c r="H19" s="162"/>
      <c r="I19" s="163"/>
    </row>
    <row r="20" spans="2:9">
      <c r="B20" s="13" t="s">
        <v>16</v>
      </c>
      <c r="C20" s="13" t="s">
        <v>16</v>
      </c>
      <c r="D20" s="11">
        <v>6</v>
      </c>
      <c r="E20" s="12">
        <v>6</v>
      </c>
      <c r="F20" s="11">
        <v>6</v>
      </c>
      <c r="G20" s="12">
        <f>SUM(F20)</f>
        <v>6</v>
      </c>
      <c r="H20" s="14">
        <f>E20+G20</f>
        <v>12</v>
      </c>
      <c r="I20" s="14"/>
    </row>
    <row r="21" spans="2:9">
      <c r="B21" s="13" t="s">
        <v>60</v>
      </c>
      <c r="C21" s="13" t="s">
        <v>23</v>
      </c>
      <c r="D21" s="11">
        <v>5</v>
      </c>
      <c r="E21" s="12">
        <v>5</v>
      </c>
      <c r="F21" s="11">
        <v>5</v>
      </c>
      <c r="G21" s="12">
        <f t="shared" ref="G21:G22" si="3">SUM(F21)</f>
        <v>5</v>
      </c>
      <c r="H21" s="14">
        <f t="shared" ref="H21:H22" si="4">E21+G21</f>
        <v>10</v>
      </c>
      <c r="I21" s="14"/>
    </row>
    <row r="22" spans="2:9">
      <c r="B22" s="178" t="s">
        <v>58</v>
      </c>
      <c r="C22" s="13" t="s">
        <v>58</v>
      </c>
      <c r="D22" s="11">
        <v>4</v>
      </c>
      <c r="E22" s="12">
        <v>4</v>
      </c>
      <c r="F22" s="11">
        <v>4</v>
      </c>
      <c r="G22" s="12">
        <f t="shared" si="3"/>
        <v>4</v>
      </c>
      <c r="H22" s="14">
        <f t="shared" si="4"/>
        <v>8</v>
      </c>
      <c r="I22" s="14"/>
    </row>
    <row r="23" spans="2:9" ht="17.25" customHeight="1">
      <c r="B23" s="179"/>
      <c r="C23" s="15" t="s">
        <v>97</v>
      </c>
      <c r="D23" s="16">
        <v>0</v>
      </c>
      <c r="E23" s="17">
        <v>0</v>
      </c>
      <c r="F23" s="11">
        <v>0</v>
      </c>
      <c r="G23" s="12">
        <v>0</v>
      </c>
      <c r="H23" s="14"/>
      <c r="I23" s="14">
        <f>H22+E23+G23</f>
        <v>8</v>
      </c>
    </row>
    <row r="24" spans="2:9">
      <c r="B24" s="153" t="s">
        <v>5</v>
      </c>
      <c r="C24" s="153"/>
      <c r="D24" s="12">
        <v>15</v>
      </c>
      <c r="E24" s="12">
        <v>15</v>
      </c>
      <c r="F24" s="12">
        <v>15</v>
      </c>
      <c r="G24" s="12">
        <v>15</v>
      </c>
      <c r="H24" s="20">
        <f>SUM(H20:H23)</f>
        <v>30</v>
      </c>
      <c r="I24" s="20">
        <f>H24+E23+G23</f>
        <v>30</v>
      </c>
    </row>
    <row r="25" spans="2:9">
      <c r="B25" s="154" t="s">
        <v>90</v>
      </c>
      <c r="C25" s="155"/>
      <c r="D25" s="155"/>
      <c r="E25" s="155"/>
      <c r="F25" s="155"/>
      <c r="G25" s="155"/>
      <c r="H25" s="155"/>
      <c r="I25" s="156"/>
    </row>
    <row r="26" spans="2:9" ht="32.25" customHeight="1">
      <c r="B26" s="141" t="s">
        <v>91</v>
      </c>
      <c r="C26" s="142"/>
      <c r="D26" s="41">
        <v>0.5</v>
      </c>
      <c r="E26" s="51">
        <v>0.5</v>
      </c>
      <c r="F26" s="52">
        <v>0.5</v>
      </c>
      <c r="G26" s="53">
        <f>SUM(F26:F26)</f>
        <v>0.5</v>
      </c>
      <c r="H26" s="44">
        <f>E26+G26</f>
        <v>1</v>
      </c>
      <c r="I26" s="14"/>
    </row>
    <row r="27" spans="2:9" ht="28.5" customHeight="1">
      <c r="B27" s="141" t="s">
        <v>92</v>
      </c>
      <c r="C27" s="142"/>
      <c r="D27" s="41">
        <v>0.5</v>
      </c>
      <c r="E27" s="51">
        <v>0.5</v>
      </c>
      <c r="F27" s="52">
        <v>0.5</v>
      </c>
      <c r="G27" s="53">
        <f>SUM(F27:F27)</f>
        <v>0.5</v>
      </c>
      <c r="H27" s="44">
        <f t="shared" ref="H27:H28" si="5">E27+G27</f>
        <v>1</v>
      </c>
      <c r="I27" s="14"/>
    </row>
    <row r="28" spans="2:9" ht="13.5" customHeight="1">
      <c r="B28" s="159" t="s">
        <v>5</v>
      </c>
      <c r="C28" s="160"/>
      <c r="D28" s="40">
        <v>1</v>
      </c>
      <c r="E28" s="40">
        <v>1</v>
      </c>
      <c r="F28" s="12">
        <v>1</v>
      </c>
      <c r="G28" s="12">
        <f>SUM(F28:F28)</f>
        <v>1</v>
      </c>
      <c r="H28" s="45">
        <f t="shared" si="5"/>
        <v>2</v>
      </c>
      <c r="I28" s="20"/>
    </row>
    <row r="29" spans="2:9">
      <c r="B29" s="161" t="s">
        <v>65</v>
      </c>
      <c r="C29" s="162"/>
      <c r="D29" s="162"/>
      <c r="E29" s="162"/>
      <c r="F29" s="162"/>
      <c r="G29" s="162"/>
      <c r="H29" s="162"/>
      <c r="I29" s="163"/>
    </row>
    <row r="30" spans="2:9">
      <c r="B30" s="159" t="s">
        <v>5</v>
      </c>
      <c r="C30" s="160"/>
      <c r="D30" s="12">
        <v>1.5</v>
      </c>
      <c r="E30" s="12">
        <v>1.5</v>
      </c>
      <c r="F30" s="12">
        <v>1.5</v>
      </c>
      <c r="G30" s="12">
        <v>1.5</v>
      </c>
      <c r="H30" s="14">
        <v>3</v>
      </c>
      <c r="I30" s="56"/>
    </row>
    <row r="31" spans="2:9">
      <c r="B31" s="69" t="s">
        <v>12</v>
      </c>
      <c r="C31" s="69" t="s">
        <v>108</v>
      </c>
      <c r="D31" s="70">
        <v>0.5</v>
      </c>
      <c r="E31" s="73">
        <v>0.5</v>
      </c>
      <c r="F31" s="70">
        <v>0.5</v>
      </c>
      <c r="G31" s="73">
        <v>0.5</v>
      </c>
      <c r="H31" s="74">
        <v>1</v>
      </c>
      <c r="I31" s="36"/>
    </row>
    <row r="32" spans="2:9">
      <c r="B32" s="69" t="s">
        <v>16</v>
      </c>
      <c r="C32" s="69" t="s">
        <v>116</v>
      </c>
      <c r="D32" s="70">
        <v>0.5</v>
      </c>
      <c r="E32" s="73">
        <v>0.5</v>
      </c>
      <c r="F32" s="70">
        <v>0.5</v>
      </c>
      <c r="G32" s="73">
        <v>0.5</v>
      </c>
      <c r="H32" s="74">
        <v>1</v>
      </c>
      <c r="I32" s="36"/>
    </row>
    <row r="33" spans="2:9">
      <c r="B33" s="69" t="s">
        <v>60</v>
      </c>
      <c r="C33" s="69" t="s">
        <v>132</v>
      </c>
      <c r="D33" s="70">
        <v>0.5</v>
      </c>
      <c r="E33" s="73">
        <v>0.5</v>
      </c>
      <c r="F33" s="70">
        <v>0.5</v>
      </c>
      <c r="G33" s="73">
        <v>0.5</v>
      </c>
      <c r="H33" s="74">
        <v>1</v>
      </c>
      <c r="I33" s="36"/>
    </row>
    <row r="34" spans="2:9" ht="33.75" customHeight="1">
      <c r="B34" s="157" t="s">
        <v>66</v>
      </c>
      <c r="C34" s="158"/>
      <c r="D34" s="7">
        <v>34</v>
      </c>
      <c r="E34" s="55">
        <v>34</v>
      </c>
      <c r="F34" s="46">
        <v>34</v>
      </c>
      <c r="G34" s="54">
        <v>34</v>
      </c>
      <c r="H34" s="14">
        <v>68</v>
      </c>
      <c r="I34" s="14"/>
    </row>
    <row r="35" spans="2:9">
      <c r="B35" s="164" t="s">
        <v>111</v>
      </c>
      <c r="C35" s="165"/>
      <c r="D35" s="67">
        <v>34</v>
      </c>
      <c r="E35" s="67">
        <v>34</v>
      </c>
      <c r="F35" s="67">
        <v>34</v>
      </c>
      <c r="G35" s="67">
        <v>34</v>
      </c>
      <c r="H35" s="67"/>
      <c r="I35" s="67">
        <v>68</v>
      </c>
    </row>
  </sheetData>
  <mergeCells count="23">
    <mergeCell ref="B19:I19"/>
    <mergeCell ref="B22:B23"/>
    <mergeCell ref="B24:C24"/>
    <mergeCell ref="H3:H4"/>
    <mergeCell ref="I3:I4"/>
    <mergeCell ref="B18:C18"/>
    <mergeCell ref="B3:B4"/>
    <mergeCell ref="C3:C4"/>
    <mergeCell ref="D3:E3"/>
    <mergeCell ref="F3:G3"/>
    <mergeCell ref="B5:I5"/>
    <mergeCell ref="B6:B9"/>
    <mergeCell ref="B10:B12"/>
    <mergeCell ref="B13:B14"/>
    <mergeCell ref="B15:B17"/>
    <mergeCell ref="B25:I25"/>
    <mergeCell ref="B26:C26"/>
    <mergeCell ref="B35:C35"/>
    <mergeCell ref="B34:C34"/>
    <mergeCell ref="B28:C28"/>
    <mergeCell ref="B29:I29"/>
    <mergeCell ref="B30:C30"/>
    <mergeCell ref="B27:C2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topLeftCell="A22" zoomScaleNormal="100" zoomScaleSheetLayoutView="100" workbookViewId="0">
      <selection activeCell="M34" sqref="M34"/>
    </sheetView>
  </sheetViews>
  <sheetFormatPr defaultRowHeight="15"/>
  <cols>
    <col min="2" max="2" width="16.42578125" customWidth="1"/>
    <col min="3" max="3" width="30.28515625" customWidth="1"/>
    <col min="9" max="9" width="10.85546875" customWidth="1"/>
  </cols>
  <sheetData>
    <row r="1" spans="1:9" ht="15.75">
      <c r="A1" s="9" t="s">
        <v>129</v>
      </c>
      <c r="C1" s="10"/>
      <c r="D1" s="10"/>
      <c r="E1" s="10"/>
      <c r="F1" s="10"/>
      <c r="G1" s="10"/>
      <c r="H1" s="10"/>
      <c r="I1" s="10"/>
    </row>
    <row r="2" spans="1:9" ht="15.75">
      <c r="B2" s="9"/>
      <c r="C2" s="57" t="s">
        <v>99</v>
      </c>
      <c r="D2" s="10"/>
      <c r="E2" s="10"/>
      <c r="F2" s="10"/>
      <c r="G2" s="10"/>
      <c r="H2" s="10"/>
      <c r="I2" s="10"/>
    </row>
    <row r="3" spans="1:9">
      <c r="A3" s="150" t="s">
        <v>11</v>
      </c>
      <c r="B3" s="150"/>
      <c r="C3" s="150" t="s">
        <v>47</v>
      </c>
      <c r="D3" s="168" t="s">
        <v>68</v>
      </c>
      <c r="E3" s="150"/>
      <c r="F3" s="167" t="s">
        <v>69</v>
      </c>
      <c r="G3" s="168"/>
      <c r="H3" s="166" t="s">
        <v>70</v>
      </c>
      <c r="I3" s="166" t="s">
        <v>71</v>
      </c>
    </row>
    <row r="4" spans="1:9">
      <c r="A4" s="150"/>
      <c r="B4" s="150"/>
      <c r="C4" s="150"/>
      <c r="D4" s="109" t="s">
        <v>128</v>
      </c>
      <c r="E4" s="12" t="s">
        <v>50</v>
      </c>
      <c r="F4" s="36" t="s">
        <v>133</v>
      </c>
      <c r="G4" s="12" t="s">
        <v>50</v>
      </c>
      <c r="H4" s="166"/>
      <c r="I4" s="166"/>
    </row>
    <row r="5" spans="1:9">
      <c r="A5" s="188" t="s">
        <v>55</v>
      </c>
      <c r="B5" s="148" t="s">
        <v>12</v>
      </c>
      <c r="C5" s="13" t="s">
        <v>13</v>
      </c>
      <c r="D5" s="29">
        <v>1</v>
      </c>
      <c r="E5" s="12">
        <f t="shared" ref="E5:E19" si="0">SUM(D5:D5)</f>
        <v>1</v>
      </c>
      <c r="F5" s="109">
        <v>1</v>
      </c>
      <c r="G5" s="12">
        <f t="shared" ref="G5:G7" si="1">SUM(F5:F5)</f>
        <v>1</v>
      </c>
      <c r="H5" s="14">
        <f>E5</f>
        <v>1</v>
      </c>
      <c r="I5" s="14"/>
    </row>
    <row r="6" spans="1:9">
      <c r="A6" s="188"/>
      <c r="B6" s="148"/>
      <c r="C6" s="13" t="s">
        <v>14</v>
      </c>
      <c r="D6" s="29">
        <v>3</v>
      </c>
      <c r="E6" s="12">
        <f t="shared" si="0"/>
        <v>3</v>
      </c>
      <c r="F6" s="109">
        <v>3</v>
      </c>
      <c r="G6" s="12">
        <f t="shared" si="1"/>
        <v>3</v>
      </c>
      <c r="H6" s="14">
        <v>3</v>
      </c>
      <c r="I6" s="14"/>
    </row>
    <row r="7" spans="1:9">
      <c r="A7" s="188"/>
      <c r="B7" s="148"/>
      <c r="C7" s="13" t="s">
        <v>56</v>
      </c>
      <c r="D7" s="29">
        <v>3</v>
      </c>
      <c r="E7" s="12">
        <f t="shared" si="0"/>
        <v>3</v>
      </c>
      <c r="F7" s="109">
        <v>3</v>
      </c>
      <c r="G7" s="12">
        <f t="shared" si="1"/>
        <v>3</v>
      </c>
      <c r="H7" s="14">
        <v>3</v>
      </c>
      <c r="I7" s="14"/>
    </row>
    <row r="8" spans="1:9" ht="17.25" customHeight="1">
      <c r="A8" s="188"/>
      <c r="B8" s="148"/>
      <c r="C8" s="15" t="s">
        <v>15</v>
      </c>
      <c r="D8" s="58">
        <v>3</v>
      </c>
      <c r="E8" s="17">
        <v>3</v>
      </c>
      <c r="F8" s="58">
        <v>3</v>
      </c>
      <c r="G8" s="17">
        <v>3</v>
      </c>
      <c r="H8" s="14">
        <v>3</v>
      </c>
      <c r="I8" s="18">
        <v>6</v>
      </c>
    </row>
    <row r="9" spans="1:9">
      <c r="A9" s="188"/>
      <c r="B9" s="19" t="s">
        <v>16</v>
      </c>
      <c r="C9" s="13" t="s">
        <v>16</v>
      </c>
      <c r="D9" s="29">
        <v>4.5</v>
      </c>
      <c r="E9" s="12">
        <f t="shared" si="0"/>
        <v>4.5</v>
      </c>
      <c r="F9" s="109">
        <v>4.5</v>
      </c>
      <c r="G9" s="12">
        <f t="shared" ref="G9:G10" si="2">SUM(F9:F9)</f>
        <v>4.5</v>
      </c>
      <c r="H9" s="14">
        <v>4.5</v>
      </c>
      <c r="I9" s="14"/>
    </row>
    <row r="10" spans="1:9">
      <c r="A10" s="188"/>
      <c r="B10" s="149" t="s">
        <v>57</v>
      </c>
      <c r="C10" s="13" t="s">
        <v>58</v>
      </c>
      <c r="D10" s="29">
        <v>1</v>
      </c>
      <c r="E10" s="12">
        <f t="shared" si="0"/>
        <v>1</v>
      </c>
      <c r="F10" s="109">
        <v>1</v>
      </c>
      <c r="G10" s="12">
        <f t="shared" si="2"/>
        <v>1</v>
      </c>
      <c r="H10" s="14">
        <v>1</v>
      </c>
      <c r="I10" s="14"/>
    </row>
    <row r="11" spans="1:9">
      <c r="A11" s="188"/>
      <c r="B11" s="149"/>
      <c r="C11" s="13" t="s">
        <v>59</v>
      </c>
      <c r="D11" s="29">
        <v>0.5</v>
      </c>
      <c r="E11" s="12">
        <v>0.5</v>
      </c>
      <c r="F11" s="109">
        <v>0.5</v>
      </c>
      <c r="G11" s="12">
        <v>0.5</v>
      </c>
      <c r="H11" s="14">
        <v>0.5</v>
      </c>
      <c r="I11" s="14">
        <v>1.5</v>
      </c>
    </row>
    <row r="12" spans="1:9">
      <c r="A12" s="188"/>
      <c r="B12" s="148" t="s">
        <v>21</v>
      </c>
      <c r="C12" s="13" t="s">
        <v>20</v>
      </c>
      <c r="D12" s="29">
        <v>2</v>
      </c>
      <c r="E12" s="12">
        <f t="shared" si="0"/>
        <v>2</v>
      </c>
      <c r="F12" s="109">
        <v>2</v>
      </c>
      <c r="G12" s="12">
        <f t="shared" ref="G12:G19" si="3">SUM(F12:F12)</f>
        <v>2</v>
      </c>
      <c r="H12" s="14">
        <v>2</v>
      </c>
      <c r="I12" s="14"/>
    </row>
    <row r="13" spans="1:9">
      <c r="A13" s="188"/>
      <c r="B13" s="148"/>
      <c r="C13" s="13" t="s">
        <v>21</v>
      </c>
      <c r="D13" s="29">
        <v>1</v>
      </c>
      <c r="E13" s="12">
        <f t="shared" si="0"/>
        <v>1</v>
      </c>
      <c r="F13" s="109">
        <v>1</v>
      </c>
      <c r="G13" s="12">
        <f t="shared" si="3"/>
        <v>1</v>
      </c>
      <c r="H13" s="14">
        <v>1</v>
      </c>
      <c r="I13" s="14"/>
    </row>
    <row r="14" spans="1:9">
      <c r="A14" s="188"/>
      <c r="B14" s="148"/>
      <c r="C14" s="13" t="s">
        <v>100</v>
      </c>
      <c r="D14" s="29">
        <v>1</v>
      </c>
      <c r="E14" s="12">
        <f t="shared" si="0"/>
        <v>1</v>
      </c>
      <c r="F14" s="109">
        <v>1</v>
      </c>
      <c r="G14" s="12">
        <f t="shared" si="3"/>
        <v>1</v>
      </c>
      <c r="H14" s="14">
        <v>1</v>
      </c>
      <c r="I14" s="14"/>
    </row>
    <row r="15" spans="1:9">
      <c r="A15" s="188"/>
      <c r="B15" s="148"/>
      <c r="C15" s="13" t="s">
        <v>22</v>
      </c>
      <c r="D15" s="29">
        <v>1</v>
      </c>
      <c r="E15" s="12">
        <f t="shared" si="0"/>
        <v>1</v>
      </c>
      <c r="F15" s="109">
        <v>1</v>
      </c>
      <c r="G15" s="12">
        <f t="shared" si="3"/>
        <v>1</v>
      </c>
      <c r="H15" s="14">
        <v>1</v>
      </c>
      <c r="I15" s="14"/>
    </row>
    <row r="16" spans="1:9">
      <c r="A16" s="188"/>
      <c r="B16" s="148" t="s">
        <v>60</v>
      </c>
      <c r="C16" s="13" t="s">
        <v>25</v>
      </c>
      <c r="D16" s="29">
        <v>1</v>
      </c>
      <c r="E16" s="12">
        <f t="shared" si="0"/>
        <v>1</v>
      </c>
      <c r="F16" s="109">
        <v>1</v>
      </c>
      <c r="G16" s="12">
        <f t="shared" si="3"/>
        <v>1</v>
      </c>
      <c r="H16" s="14">
        <v>1</v>
      </c>
      <c r="I16" s="14"/>
    </row>
    <row r="17" spans="1:9">
      <c r="A17" s="188"/>
      <c r="B17" s="148"/>
      <c r="C17" s="13" t="s">
        <v>23</v>
      </c>
      <c r="D17" s="29">
        <v>1.5</v>
      </c>
      <c r="E17" s="12">
        <f t="shared" si="0"/>
        <v>1.5</v>
      </c>
      <c r="F17" s="109">
        <v>1.5</v>
      </c>
      <c r="G17" s="12">
        <f t="shared" si="3"/>
        <v>1.5</v>
      </c>
      <c r="H17" s="14">
        <v>1.5</v>
      </c>
      <c r="I17" s="14"/>
    </row>
    <row r="18" spans="1:9">
      <c r="A18" s="188"/>
      <c r="B18" s="148"/>
      <c r="C18" s="13" t="s">
        <v>101</v>
      </c>
      <c r="D18" s="29">
        <v>0.5</v>
      </c>
      <c r="E18" s="12">
        <f t="shared" si="0"/>
        <v>0.5</v>
      </c>
      <c r="F18" s="109">
        <v>0.5</v>
      </c>
      <c r="G18" s="12">
        <f t="shared" si="3"/>
        <v>0.5</v>
      </c>
      <c r="H18" s="14">
        <v>0.5</v>
      </c>
      <c r="I18" s="14"/>
    </row>
    <row r="19" spans="1:9">
      <c r="A19" s="188"/>
      <c r="B19" s="148"/>
      <c r="C19" s="13" t="s">
        <v>24</v>
      </c>
      <c r="D19" s="29">
        <v>1.5</v>
      </c>
      <c r="E19" s="12">
        <f t="shared" si="0"/>
        <v>1.5</v>
      </c>
      <c r="F19" s="109">
        <v>1.5</v>
      </c>
      <c r="G19" s="12">
        <f t="shared" si="3"/>
        <v>1.5</v>
      </c>
      <c r="H19" s="14">
        <v>1.5</v>
      </c>
      <c r="I19" s="14"/>
    </row>
    <row r="20" spans="1:9">
      <c r="A20" s="188"/>
      <c r="B20" s="59" t="s">
        <v>35</v>
      </c>
      <c r="C20" s="13" t="s">
        <v>102</v>
      </c>
      <c r="D20" s="29">
        <v>1</v>
      </c>
      <c r="E20" s="12">
        <v>1</v>
      </c>
      <c r="F20" s="109">
        <v>1</v>
      </c>
      <c r="G20" s="12">
        <v>1</v>
      </c>
      <c r="H20" s="14">
        <v>1</v>
      </c>
      <c r="I20" s="14"/>
    </row>
    <row r="21" spans="1:9">
      <c r="A21" s="188"/>
      <c r="B21" s="143" t="s">
        <v>61</v>
      </c>
      <c r="C21" s="15" t="s">
        <v>32</v>
      </c>
      <c r="D21" s="29">
        <v>1</v>
      </c>
      <c r="E21" s="12">
        <f t="shared" ref="E21:E29" si="4">SUM(D21:D21)</f>
        <v>1</v>
      </c>
      <c r="F21" s="109">
        <v>1</v>
      </c>
      <c r="G21" s="12">
        <f t="shared" ref="G21:G22" si="5">SUM(F21:F21)</f>
        <v>1</v>
      </c>
      <c r="H21" s="14">
        <v>1</v>
      </c>
      <c r="I21" s="14"/>
    </row>
    <row r="22" spans="1:9" ht="22.5" customHeight="1">
      <c r="A22" s="188"/>
      <c r="B22" s="143"/>
      <c r="C22" s="15" t="s">
        <v>61</v>
      </c>
      <c r="D22" s="29">
        <v>3</v>
      </c>
      <c r="E22" s="12">
        <f t="shared" si="4"/>
        <v>3</v>
      </c>
      <c r="F22" s="109">
        <v>3</v>
      </c>
      <c r="G22" s="12">
        <f t="shared" si="5"/>
        <v>3</v>
      </c>
      <c r="H22" s="14">
        <v>3</v>
      </c>
      <c r="I22" s="14"/>
    </row>
    <row r="23" spans="1:9">
      <c r="A23" s="188"/>
      <c r="B23" s="143"/>
      <c r="C23" s="13" t="s">
        <v>96</v>
      </c>
      <c r="D23" s="29">
        <v>3</v>
      </c>
      <c r="E23" s="12">
        <v>3</v>
      </c>
      <c r="F23" s="109">
        <v>3</v>
      </c>
      <c r="G23" s="12">
        <v>3</v>
      </c>
      <c r="H23" s="14"/>
      <c r="I23" s="14">
        <v>6</v>
      </c>
    </row>
    <row r="24" spans="1:9">
      <c r="A24" s="188"/>
      <c r="B24" s="144" t="s">
        <v>28</v>
      </c>
      <c r="C24" s="13" t="s">
        <v>28</v>
      </c>
      <c r="D24" s="29">
        <v>1</v>
      </c>
      <c r="E24" s="12">
        <f t="shared" si="4"/>
        <v>1</v>
      </c>
      <c r="F24" s="109">
        <v>1</v>
      </c>
      <c r="G24" s="12">
        <f t="shared" ref="G24:G28" si="6">SUM(F24:F24)</f>
        <v>1</v>
      </c>
      <c r="H24" s="14">
        <v>1</v>
      </c>
      <c r="I24" s="60"/>
    </row>
    <row r="25" spans="1:9">
      <c r="A25" s="188"/>
      <c r="B25" s="144"/>
      <c r="C25" s="13" t="s">
        <v>29</v>
      </c>
      <c r="D25" s="29">
        <v>1</v>
      </c>
      <c r="E25" s="12">
        <f t="shared" si="4"/>
        <v>1</v>
      </c>
      <c r="F25" s="109">
        <v>1</v>
      </c>
      <c r="G25" s="12">
        <f t="shared" si="6"/>
        <v>1</v>
      </c>
      <c r="H25" s="14">
        <v>1</v>
      </c>
      <c r="I25" s="14">
        <v>2</v>
      </c>
    </row>
    <row r="26" spans="1:9">
      <c r="A26" s="188"/>
      <c r="B26" s="153" t="s">
        <v>5</v>
      </c>
      <c r="C26" s="153"/>
      <c r="D26" s="40">
        <v>28</v>
      </c>
      <c r="E26" s="12">
        <f t="shared" si="4"/>
        <v>28</v>
      </c>
      <c r="F26" s="40">
        <v>28</v>
      </c>
      <c r="G26" s="12">
        <f t="shared" si="6"/>
        <v>28</v>
      </c>
      <c r="H26" s="20">
        <v>28</v>
      </c>
      <c r="I26" s="20">
        <v>43.5</v>
      </c>
    </row>
    <row r="27" spans="1:9" ht="31.5" customHeight="1">
      <c r="A27" s="186" t="s">
        <v>63</v>
      </c>
      <c r="B27" s="143" t="s">
        <v>103</v>
      </c>
      <c r="C27" s="143"/>
      <c r="D27" s="29">
        <v>0.5</v>
      </c>
      <c r="E27" s="12">
        <f t="shared" si="4"/>
        <v>0.5</v>
      </c>
      <c r="F27" s="109">
        <v>0.5</v>
      </c>
      <c r="G27" s="12">
        <f t="shared" si="6"/>
        <v>0.5</v>
      </c>
      <c r="H27" s="14">
        <v>1</v>
      </c>
      <c r="I27" s="14"/>
    </row>
    <row r="28" spans="1:9" ht="29.25" customHeight="1">
      <c r="A28" s="186"/>
      <c r="B28" s="143" t="s">
        <v>104</v>
      </c>
      <c r="C28" s="143"/>
      <c r="D28" s="29">
        <v>0.5</v>
      </c>
      <c r="E28" s="12">
        <f t="shared" si="4"/>
        <v>0.5</v>
      </c>
      <c r="F28" s="109">
        <v>0.5</v>
      </c>
      <c r="G28" s="12">
        <f t="shared" si="6"/>
        <v>0.5</v>
      </c>
      <c r="H28" s="14">
        <v>1</v>
      </c>
      <c r="I28" s="14"/>
    </row>
    <row r="29" spans="1:9">
      <c r="A29" s="186"/>
      <c r="B29" s="159" t="s">
        <v>5</v>
      </c>
      <c r="C29" s="160"/>
      <c r="D29" s="40">
        <v>1</v>
      </c>
      <c r="E29" s="12">
        <f t="shared" si="4"/>
        <v>1</v>
      </c>
      <c r="F29" s="56">
        <v>1</v>
      </c>
      <c r="G29" s="12">
        <v>1</v>
      </c>
      <c r="H29" s="20">
        <f>SUM(H27:H28)</f>
        <v>2</v>
      </c>
      <c r="I29" s="20"/>
    </row>
    <row r="30" spans="1:9">
      <c r="A30" s="187" t="s">
        <v>65</v>
      </c>
      <c r="B30" s="187"/>
      <c r="C30" s="187"/>
      <c r="D30" s="61">
        <v>5</v>
      </c>
      <c r="E30" s="61">
        <v>5</v>
      </c>
      <c r="F30" s="116">
        <v>5</v>
      </c>
      <c r="G30" s="61">
        <v>5</v>
      </c>
      <c r="H30" s="62">
        <v>5</v>
      </c>
      <c r="I30" s="62"/>
    </row>
    <row r="31" spans="1:9">
      <c r="A31" s="180" t="s">
        <v>16</v>
      </c>
      <c r="B31" s="181"/>
      <c r="C31" s="76" t="s">
        <v>113</v>
      </c>
      <c r="D31" s="78">
        <v>0.5</v>
      </c>
      <c r="E31" s="56">
        <v>0.5</v>
      </c>
      <c r="F31" s="78">
        <v>0.5</v>
      </c>
      <c r="G31" s="56">
        <v>0.5</v>
      </c>
      <c r="H31" s="62">
        <v>1</v>
      </c>
      <c r="I31" s="77"/>
    </row>
    <row r="32" spans="1:9">
      <c r="A32" s="180" t="s">
        <v>60</v>
      </c>
      <c r="B32" s="181"/>
      <c r="C32" s="75" t="s">
        <v>114</v>
      </c>
      <c r="D32" s="78">
        <v>0.5</v>
      </c>
      <c r="E32" s="56">
        <v>0.5</v>
      </c>
      <c r="F32" s="78">
        <v>0.5</v>
      </c>
      <c r="G32" s="56">
        <v>0.5</v>
      </c>
      <c r="H32" s="62">
        <v>1</v>
      </c>
      <c r="I32" s="77"/>
    </row>
    <row r="33" spans="1:9">
      <c r="A33" s="182"/>
      <c r="B33" s="183"/>
      <c r="C33" s="75" t="s">
        <v>115</v>
      </c>
      <c r="D33" s="78">
        <v>0.5</v>
      </c>
      <c r="E33" s="56">
        <v>0.5</v>
      </c>
      <c r="F33" s="78">
        <v>0.5</v>
      </c>
      <c r="G33" s="56">
        <v>0.5</v>
      </c>
      <c r="H33" s="62">
        <v>1</v>
      </c>
      <c r="I33" s="77"/>
    </row>
    <row r="34" spans="1:9" ht="33.75" customHeight="1">
      <c r="A34" s="185" t="s">
        <v>105</v>
      </c>
      <c r="B34" s="151"/>
      <c r="C34" s="152"/>
      <c r="D34" s="63">
        <v>34</v>
      </c>
      <c r="E34" s="54">
        <v>34</v>
      </c>
      <c r="F34" s="110">
        <v>34</v>
      </c>
      <c r="G34" s="54">
        <v>34</v>
      </c>
      <c r="H34" s="14">
        <v>68</v>
      </c>
      <c r="I34" s="14"/>
    </row>
    <row r="35" spans="1:9">
      <c r="A35" s="164" t="s">
        <v>111</v>
      </c>
      <c r="B35" s="184"/>
      <c r="C35" s="165"/>
      <c r="D35" s="67">
        <v>41.5</v>
      </c>
      <c r="E35" s="67">
        <v>41.5</v>
      </c>
      <c r="F35" s="117"/>
      <c r="G35" s="67"/>
      <c r="H35" s="67"/>
      <c r="I35" s="67">
        <v>75.5</v>
      </c>
    </row>
  </sheetData>
  <mergeCells count="23">
    <mergeCell ref="I3:I4"/>
    <mergeCell ref="A3:B4"/>
    <mergeCell ref="C3:C4"/>
    <mergeCell ref="D3:E3"/>
    <mergeCell ref="H3:H4"/>
    <mergeCell ref="F3:G3"/>
    <mergeCell ref="A5:A26"/>
    <mergeCell ref="B5:B8"/>
    <mergeCell ref="B10:B11"/>
    <mergeCell ref="B12:B15"/>
    <mergeCell ref="B16:B19"/>
    <mergeCell ref="B21:B23"/>
    <mergeCell ref="B24:B25"/>
    <mergeCell ref="B26:C26"/>
    <mergeCell ref="A31:B31"/>
    <mergeCell ref="A32:B33"/>
    <mergeCell ref="A35:C35"/>
    <mergeCell ref="A34:C34"/>
    <mergeCell ref="A27:A29"/>
    <mergeCell ref="B27:C27"/>
    <mergeCell ref="B28:C28"/>
    <mergeCell ref="B29:C29"/>
    <mergeCell ref="A30:C3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0" zoomScaleNormal="100" zoomScaleSheetLayoutView="90" workbookViewId="0">
      <selection activeCell="K27" sqref="K27"/>
    </sheetView>
  </sheetViews>
  <sheetFormatPr defaultRowHeight="15"/>
  <cols>
    <col min="1" max="1" width="6.42578125" customWidth="1"/>
    <col min="2" max="2" width="13.140625" customWidth="1"/>
    <col min="3" max="3" width="29.85546875" customWidth="1"/>
    <col min="4" max="4" width="8" customWidth="1"/>
    <col min="5" max="5" width="8.5703125" customWidth="1"/>
    <col min="6" max="6" width="7.7109375" customWidth="1"/>
  </cols>
  <sheetData>
    <row r="1" spans="1:8" ht="15.75">
      <c r="B1" s="9" t="s">
        <v>121</v>
      </c>
      <c r="C1" s="10"/>
      <c r="D1" s="10"/>
      <c r="E1" s="10"/>
      <c r="F1" s="10"/>
      <c r="G1" s="10"/>
      <c r="H1" s="10"/>
    </row>
    <row r="2" spans="1:8">
      <c r="A2" s="150" t="s">
        <v>46</v>
      </c>
      <c r="B2" s="150"/>
      <c r="C2" s="150" t="s">
        <v>47</v>
      </c>
      <c r="D2" s="150" t="s">
        <v>9</v>
      </c>
      <c r="E2" s="150"/>
      <c r="F2" s="150"/>
      <c r="G2" s="146" t="s">
        <v>48</v>
      </c>
      <c r="H2" s="146" t="s">
        <v>49</v>
      </c>
    </row>
    <row r="3" spans="1:8">
      <c r="A3" s="150"/>
      <c r="B3" s="150"/>
      <c r="C3" s="150"/>
      <c r="D3" s="114" t="s">
        <v>53</v>
      </c>
      <c r="E3" s="114" t="s">
        <v>54</v>
      </c>
      <c r="F3" s="12" t="s">
        <v>50</v>
      </c>
      <c r="G3" s="146"/>
      <c r="H3" s="146"/>
    </row>
    <row r="4" spans="1:8">
      <c r="A4" s="147" t="s">
        <v>55</v>
      </c>
      <c r="B4" s="148" t="s">
        <v>12</v>
      </c>
      <c r="C4" s="13" t="s">
        <v>13</v>
      </c>
      <c r="D4" s="114">
        <v>3</v>
      </c>
      <c r="E4" s="114">
        <v>3</v>
      </c>
      <c r="F4" s="12">
        <f t="shared" ref="F4:F16" si="0">SUM(D4:E4)</f>
        <v>6</v>
      </c>
      <c r="G4" s="14">
        <v>6</v>
      </c>
      <c r="H4" s="14"/>
    </row>
    <row r="5" spans="1:8">
      <c r="A5" s="147"/>
      <c r="B5" s="148"/>
      <c r="C5" s="13" t="s">
        <v>14</v>
      </c>
      <c r="D5" s="114">
        <v>3</v>
      </c>
      <c r="E5" s="114">
        <v>3</v>
      </c>
      <c r="F5" s="12">
        <f t="shared" si="0"/>
        <v>6</v>
      </c>
      <c r="G5" s="14">
        <v>6</v>
      </c>
      <c r="H5" s="14"/>
    </row>
    <row r="6" spans="1:8">
      <c r="A6" s="147"/>
      <c r="B6" s="148"/>
      <c r="C6" s="13" t="s">
        <v>56</v>
      </c>
      <c r="D6" s="114">
        <v>3</v>
      </c>
      <c r="E6" s="114">
        <v>3</v>
      </c>
      <c r="F6" s="12">
        <f t="shared" si="0"/>
        <v>6</v>
      </c>
      <c r="G6" s="14">
        <v>6</v>
      </c>
      <c r="H6" s="14"/>
    </row>
    <row r="7" spans="1:8" ht="15" customHeight="1">
      <c r="A7" s="147"/>
      <c r="B7" s="148"/>
      <c r="C7" s="15" t="s">
        <v>15</v>
      </c>
      <c r="D7" s="16">
        <v>3</v>
      </c>
      <c r="E7" s="16">
        <v>3</v>
      </c>
      <c r="F7" s="17">
        <f t="shared" si="0"/>
        <v>6</v>
      </c>
      <c r="G7" s="14"/>
      <c r="H7" s="115">
        <v>12</v>
      </c>
    </row>
    <row r="8" spans="1:8">
      <c r="A8" s="147"/>
      <c r="B8" s="113" t="s">
        <v>16</v>
      </c>
      <c r="C8" s="13" t="s">
        <v>16</v>
      </c>
      <c r="D8" s="114">
        <v>5</v>
      </c>
      <c r="E8" s="114">
        <v>5</v>
      </c>
      <c r="F8" s="12">
        <f t="shared" si="0"/>
        <v>10</v>
      </c>
      <c r="G8" s="14">
        <v>10</v>
      </c>
      <c r="H8" s="14"/>
    </row>
    <row r="9" spans="1:8">
      <c r="A9" s="147"/>
      <c r="B9" s="149" t="s">
        <v>57</v>
      </c>
      <c r="C9" s="13" t="s">
        <v>58</v>
      </c>
      <c r="D9" s="114">
        <v>1</v>
      </c>
      <c r="E9" s="114">
        <v>1</v>
      </c>
      <c r="F9" s="12">
        <f t="shared" si="0"/>
        <v>2</v>
      </c>
      <c r="G9" s="14">
        <v>2</v>
      </c>
      <c r="H9" s="14"/>
    </row>
    <row r="10" spans="1:8">
      <c r="A10" s="147"/>
      <c r="B10" s="149"/>
      <c r="C10" s="13" t="s">
        <v>59</v>
      </c>
      <c r="D10" s="114">
        <v>0.5</v>
      </c>
      <c r="E10" s="114">
        <v>0.5</v>
      </c>
      <c r="F10" s="12">
        <f t="shared" si="0"/>
        <v>1</v>
      </c>
      <c r="G10" s="14"/>
      <c r="H10" s="14">
        <v>3</v>
      </c>
    </row>
    <row r="11" spans="1:8">
      <c r="A11" s="147"/>
      <c r="B11" s="148" t="s">
        <v>21</v>
      </c>
      <c r="C11" s="13" t="s">
        <v>20</v>
      </c>
      <c r="D11" s="114">
        <v>2</v>
      </c>
      <c r="E11" s="114">
        <v>2</v>
      </c>
      <c r="F11" s="12">
        <f t="shared" si="0"/>
        <v>4</v>
      </c>
      <c r="G11" s="14">
        <v>4</v>
      </c>
      <c r="H11" s="14"/>
    </row>
    <row r="12" spans="1:8">
      <c r="A12" s="147"/>
      <c r="B12" s="148"/>
      <c r="C12" s="13" t="s">
        <v>21</v>
      </c>
      <c r="D12" s="114">
        <v>1</v>
      </c>
      <c r="E12" s="114">
        <v>1</v>
      </c>
      <c r="F12" s="12">
        <f t="shared" si="0"/>
        <v>2</v>
      </c>
      <c r="G12" s="14">
        <v>2</v>
      </c>
      <c r="H12" s="14"/>
    </row>
    <row r="13" spans="1:8">
      <c r="A13" s="147"/>
      <c r="B13" s="148"/>
      <c r="C13" s="13" t="s">
        <v>22</v>
      </c>
      <c r="D13" s="114">
        <v>2</v>
      </c>
      <c r="E13" s="114">
        <v>2</v>
      </c>
      <c r="F13" s="12">
        <v>4</v>
      </c>
      <c r="G13" s="14">
        <v>4</v>
      </c>
      <c r="H13" s="14"/>
    </row>
    <row r="14" spans="1:8">
      <c r="A14" s="147"/>
      <c r="B14" s="148" t="s">
        <v>60</v>
      </c>
      <c r="C14" s="13" t="s">
        <v>25</v>
      </c>
      <c r="D14" s="114">
        <v>2</v>
      </c>
      <c r="E14" s="114">
        <v>2</v>
      </c>
      <c r="F14" s="12">
        <f t="shared" si="0"/>
        <v>4</v>
      </c>
      <c r="G14" s="14">
        <v>4</v>
      </c>
      <c r="H14" s="14"/>
    </row>
    <row r="15" spans="1:8">
      <c r="A15" s="147"/>
      <c r="B15" s="148"/>
      <c r="C15" s="13" t="s">
        <v>23</v>
      </c>
      <c r="D15" s="114">
        <v>3</v>
      </c>
      <c r="E15" s="114">
        <v>3</v>
      </c>
      <c r="F15" s="12">
        <f t="shared" si="0"/>
        <v>6</v>
      </c>
      <c r="G15" s="14">
        <v>6</v>
      </c>
      <c r="H15" s="14"/>
    </row>
    <row r="16" spans="1:8">
      <c r="A16" s="147"/>
      <c r="B16" s="148"/>
      <c r="C16" s="13" t="s">
        <v>24</v>
      </c>
      <c r="D16" s="114">
        <v>2</v>
      </c>
      <c r="E16" s="114">
        <v>2</v>
      </c>
      <c r="F16" s="12">
        <f t="shared" si="0"/>
        <v>4</v>
      </c>
      <c r="G16" s="14">
        <v>4</v>
      </c>
      <c r="H16" s="14"/>
    </row>
    <row r="17" spans="1:8">
      <c r="A17" s="147"/>
      <c r="B17" s="113" t="s">
        <v>35</v>
      </c>
      <c r="C17" s="13" t="s">
        <v>35</v>
      </c>
      <c r="D17" s="114"/>
      <c r="E17" s="114"/>
      <c r="F17" s="12"/>
      <c r="G17" s="14"/>
      <c r="H17" s="14"/>
    </row>
    <row r="18" spans="1:8">
      <c r="A18" s="147"/>
      <c r="B18" s="31" t="s">
        <v>28</v>
      </c>
      <c r="C18" s="13" t="s">
        <v>131</v>
      </c>
      <c r="D18" s="114">
        <v>0</v>
      </c>
      <c r="E18" s="114">
        <v>0</v>
      </c>
      <c r="F18" s="12">
        <v>0</v>
      </c>
      <c r="G18" s="14">
        <v>0</v>
      </c>
      <c r="H18" s="14"/>
    </row>
    <row r="19" spans="1:8" ht="30.75" customHeight="1">
      <c r="A19" s="147"/>
      <c r="B19" s="143" t="s">
        <v>61</v>
      </c>
      <c r="C19" s="15" t="s">
        <v>62</v>
      </c>
      <c r="D19" s="114">
        <v>1</v>
      </c>
      <c r="E19" s="114">
        <v>1</v>
      </c>
      <c r="F19" s="12">
        <v>2</v>
      </c>
      <c r="G19" s="14">
        <v>2</v>
      </c>
      <c r="H19" s="14"/>
    </row>
    <row r="20" spans="1:8">
      <c r="A20" s="147"/>
      <c r="B20" s="143"/>
      <c r="C20" s="13" t="s">
        <v>61</v>
      </c>
      <c r="D20" s="114">
        <v>2</v>
      </c>
      <c r="E20" s="114">
        <v>2</v>
      </c>
      <c r="F20" s="12">
        <v>4</v>
      </c>
      <c r="G20" s="14">
        <v>4</v>
      </c>
      <c r="H20" s="14"/>
    </row>
    <row r="21" spans="1:8">
      <c r="A21" s="147"/>
      <c r="B21" s="135" t="s">
        <v>5</v>
      </c>
      <c r="C21" s="137"/>
      <c r="D21" s="12">
        <v>30</v>
      </c>
      <c r="E21" s="12">
        <v>30</v>
      </c>
      <c r="F21" s="12">
        <f>SUM(D21:E21)</f>
        <v>60</v>
      </c>
      <c r="G21" s="20">
        <f>SUM(G4:G20)</f>
        <v>60</v>
      </c>
      <c r="H21" s="20">
        <f>G21+F7+F10</f>
        <v>67</v>
      </c>
    </row>
    <row r="22" spans="1:8">
      <c r="A22" s="138" t="s">
        <v>65</v>
      </c>
      <c r="B22" s="139"/>
      <c r="C22" s="140"/>
      <c r="D22" s="101">
        <v>3</v>
      </c>
      <c r="E22" s="101">
        <v>3</v>
      </c>
      <c r="F22" s="101">
        <f>SUM(D22:E22)</f>
        <v>6</v>
      </c>
      <c r="G22" s="101"/>
      <c r="H22" s="101"/>
    </row>
    <row r="23" spans="1:8" ht="30">
      <c r="A23" s="144" t="s">
        <v>107</v>
      </c>
      <c r="B23" s="144"/>
      <c r="C23" s="15" t="s">
        <v>109</v>
      </c>
      <c r="D23" s="114">
        <v>0.5</v>
      </c>
      <c r="E23" s="114">
        <v>0.5</v>
      </c>
      <c r="F23" s="118">
        <f t="shared" ref="F23" si="1">SUM(D23:E23)</f>
        <v>1</v>
      </c>
      <c r="G23" s="2">
        <v>0.5</v>
      </c>
      <c r="H23" s="102"/>
    </row>
    <row r="24" spans="1:8" ht="17.25" customHeight="1">
      <c r="A24" s="141" t="s">
        <v>21</v>
      </c>
      <c r="B24" s="142"/>
      <c r="C24" s="111" t="s">
        <v>64</v>
      </c>
      <c r="D24" s="22">
        <v>0.5</v>
      </c>
      <c r="E24" s="22">
        <v>0.5</v>
      </c>
      <c r="F24" s="23">
        <v>1</v>
      </c>
      <c r="G24" s="24">
        <v>1</v>
      </c>
      <c r="H24" s="24"/>
    </row>
    <row r="25" spans="1:8" ht="18" customHeight="1">
      <c r="A25" s="143" t="s">
        <v>61</v>
      </c>
      <c r="B25" s="143"/>
      <c r="C25" s="15" t="s">
        <v>61</v>
      </c>
      <c r="D25" s="114">
        <v>1</v>
      </c>
      <c r="E25" s="114">
        <v>1</v>
      </c>
      <c r="F25" s="12">
        <v>2</v>
      </c>
      <c r="G25" s="14">
        <v>2</v>
      </c>
      <c r="H25" s="14"/>
    </row>
    <row r="26" spans="1:8">
      <c r="A26" s="144"/>
      <c r="B26" s="144"/>
      <c r="C26" s="13" t="s">
        <v>19</v>
      </c>
      <c r="D26" s="114">
        <v>1</v>
      </c>
      <c r="E26" s="114">
        <v>1</v>
      </c>
      <c r="F26" s="12">
        <v>2</v>
      </c>
      <c r="G26" s="14"/>
      <c r="H26" s="14"/>
    </row>
    <row r="27" spans="1:8" ht="14.25" customHeight="1">
      <c r="A27" s="144"/>
      <c r="B27" s="144"/>
      <c r="C27" s="15"/>
      <c r="D27" s="114"/>
      <c r="E27" s="114"/>
      <c r="F27" s="12"/>
      <c r="G27" s="14"/>
      <c r="H27" s="14"/>
    </row>
    <row r="28" spans="1:8">
      <c r="A28" s="135" t="s">
        <v>5</v>
      </c>
      <c r="B28" s="136"/>
      <c r="C28" s="137"/>
      <c r="D28" s="25">
        <v>3</v>
      </c>
      <c r="E28" s="25">
        <v>3</v>
      </c>
      <c r="F28" s="25">
        <f t="shared" ref="F28:F29" si="2">SUM(D28:E28)</f>
        <v>6</v>
      </c>
      <c r="G28" s="26">
        <f>SUM(G24:G27)</f>
        <v>3</v>
      </c>
      <c r="H28" s="26">
        <f>G28+F27</f>
        <v>3</v>
      </c>
    </row>
    <row r="29" spans="1:8">
      <c r="A29" s="151" t="s">
        <v>66</v>
      </c>
      <c r="B29" s="151"/>
      <c r="C29" s="152"/>
      <c r="D29" s="21">
        <v>33</v>
      </c>
      <c r="E29" s="21">
        <v>33</v>
      </c>
      <c r="F29" s="21">
        <f t="shared" si="2"/>
        <v>66</v>
      </c>
      <c r="G29" s="101">
        <v>99</v>
      </c>
      <c r="H29" s="101"/>
    </row>
    <row r="30" spans="1:8">
      <c r="A30" s="145" t="s">
        <v>106</v>
      </c>
      <c r="B30" s="145"/>
      <c r="C30" s="145"/>
      <c r="D30" s="67">
        <v>38</v>
      </c>
      <c r="E30" s="67">
        <v>38</v>
      </c>
      <c r="F30" s="68"/>
      <c r="G30" s="112"/>
      <c r="H30" s="112">
        <f>D30+E30</f>
        <v>76</v>
      </c>
    </row>
  </sheetData>
  <mergeCells count="20">
    <mergeCell ref="A2:B3"/>
    <mergeCell ref="C2:C3"/>
    <mergeCell ref="D2:F2"/>
    <mergeCell ref="G2:G3"/>
    <mergeCell ref="H2:H3"/>
    <mergeCell ref="A28:C28"/>
    <mergeCell ref="A29:C29"/>
    <mergeCell ref="A30:C30"/>
    <mergeCell ref="B19:B20"/>
    <mergeCell ref="B21:C21"/>
    <mergeCell ref="A22:C22"/>
    <mergeCell ref="A24:B24"/>
    <mergeCell ref="A25:B25"/>
    <mergeCell ref="A26:B27"/>
    <mergeCell ref="A23:B23"/>
    <mergeCell ref="A4:A21"/>
    <mergeCell ref="B4:B7"/>
    <mergeCell ref="B9:B10"/>
    <mergeCell ref="B11:B13"/>
    <mergeCell ref="B14:B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5-8 </vt:lpstr>
      <vt:lpstr>10 СГ(10а)</vt:lpstr>
      <vt:lpstr>10-11ФМ (10б,11б)</vt:lpstr>
      <vt:lpstr>10-11 УП (10в,11в)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2018-04-18T08:22:26Z</dcterms:modified>
</cp:coreProperties>
</file>